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sr\Desktop\"/>
    </mc:Choice>
  </mc:AlternateContent>
  <bookViews>
    <workbookView xWindow="0" yWindow="0" windowWidth="21600" windowHeight="9660"/>
  </bookViews>
  <sheets>
    <sheet name="Competitors" sheetId="1" r:id="rId1"/>
    <sheet name="Total Scores" sheetId="4" r:id="rId2"/>
    <sheet name="Mr Rodeo Final" sheetId="19" r:id="rId3"/>
    <sheet name="Division Rslts Final" sheetId="12" r:id="rId4"/>
    <sheet name="Challenge Ride Final" sheetId="11" r:id="rId5"/>
    <sheet name="Team Score Final" sheetId="16" r:id="rId6"/>
    <sheet name="Slow Ride Final" sheetId="13" r:id="rId7"/>
    <sheet name="Team Slow Ride Final" sheetId="17" r:id="rId8"/>
    <sheet name="Team Score Worksheet" sheetId="5" r:id="rId9"/>
    <sheet name="Division Results" sheetId="7" r:id="rId10"/>
    <sheet name="Slow Ride Worksheet" sheetId="9" r:id="rId11"/>
    <sheet name="Challenge Ride" sheetId="2" r:id="rId12"/>
    <sheet name="Mr. Rodeo" sheetId="10" r:id="rId13"/>
  </sheets>
  <definedNames>
    <definedName name="_xlnm.Print_Area" localSheetId="3">'Division Rslts Final'!#REF!</definedName>
  </definedNames>
  <calcPr calcId="171027"/>
</workbook>
</file>

<file path=xl/calcChain.xml><?xml version="1.0" encoding="utf-8"?>
<calcChain xmlns="http://schemas.openxmlformats.org/spreadsheetml/2006/main">
  <c r="G46" i="19" l="1"/>
  <c r="G26" i="19"/>
  <c r="G31" i="19"/>
  <c r="G4" i="19"/>
  <c r="G5" i="19"/>
  <c r="G35" i="19"/>
  <c r="G14" i="19"/>
  <c r="G40" i="19"/>
  <c r="G11" i="19"/>
  <c r="G29" i="19"/>
  <c r="G39" i="19"/>
  <c r="G27" i="19"/>
  <c r="G24" i="19"/>
  <c r="G19" i="19"/>
  <c r="G37" i="19"/>
  <c r="G44" i="19"/>
  <c r="G13" i="19"/>
  <c r="G42" i="19"/>
  <c r="G36" i="19"/>
  <c r="G28" i="19"/>
  <c r="G43" i="19"/>
  <c r="G41" i="19"/>
  <c r="G18" i="19"/>
  <c r="G30" i="19"/>
  <c r="G20" i="19"/>
  <c r="G23" i="19"/>
  <c r="G32" i="19"/>
  <c r="G25" i="19"/>
  <c r="G3" i="19"/>
  <c r="G22" i="19"/>
  <c r="G12" i="19"/>
  <c r="G8" i="19"/>
  <c r="G10" i="19"/>
  <c r="G33" i="19"/>
  <c r="G7" i="19"/>
  <c r="G17" i="19"/>
  <c r="G38" i="19"/>
  <c r="G47" i="19"/>
  <c r="G16" i="19"/>
  <c r="G21" i="19"/>
  <c r="G34" i="19"/>
  <c r="G6" i="19"/>
  <c r="G9" i="19"/>
  <c r="G45" i="19"/>
  <c r="G15" i="19"/>
  <c r="G3" i="13"/>
  <c r="D3" i="13"/>
  <c r="C3" i="13"/>
  <c r="B3" i="13"/>
  <c r="G12" i="13"/>
  <c r="D12" i="13"/>
  <c r="C12" i="13"/>
  <c r="B12" i="13"/>
  <c r="G15" i="13"/>
  <c r="D15" i="13"/>
  <c r="C15" i="13"/>
  <c r="B15" i="13"/>
  <c r="G25" i="13"/>
  <c r="D25" i="13"/>
  <c r="C25" i="13"/>
  <c r="B25" i="13"/>
  <c r="G34" i="13"/>
  <c r="D34" i="13"/>
  <c r="C34" i="13"/>
  <c r="B34" i="13"/>
  <c r="G13" i="13"/>
  <c r="D13" i="13"/>
  <c r="C13" i="13"/>
  <c r="B13" i="13"/>
  <c r="G9" i="13"/>
  <c r="D9" i="13"/>
  <c r="C9" i="13"/>
  <c r="B9" i="13"/>
  <c r="G36" i="13"/>
  <c r="D36" i="13"/>
  <c r="C36" i="13"/>
  <c r="B36" i="13"/>
  <c r="G4" i="13"/>
  <c r="D4" i="13"/>
  <c r="C4" i="13"/>
  <c r="B4" i="13"/>
  <c r="G27" i="13"/>
  <c r="D27" i="13"/>
  <c r="C27" i="13"/>
  <c r="B27" i="13"/>
  <c r="G10" i="13"/>
  <c r="D10" i="13"/>
  <c r="C10" i="13"/>
  <c r="B10" i="13"/>
  <c r="G5" i="13"/>
  <c r="D5" i="13"/>
  <c r="C5" i="13"/>
  <c r="B5" i="13"/>
  <c r="G29" i="13"/>
  <c r="D29" i="13"/>
  <c r="C29" i="13"/>
  <c r="B29" i="13"/>
  <c r="G33" i="13"/>
  <c r="D33" i="13"/>
  <c r="C33" i="13"/>
  <c r="B33" i="13"/>
  <c r="G8" i="13"/>
  <c r="D8" i="13"/>
  <c r="C8" i="13"/>
  <c r="B8" i="13"/>
  <c r="G20" i="13"/>
  <c r="D20" i="13"/>
  <c r="C20" i="13"/>
  <c r="B20" i="13"/>
  <c r="G16" i="13"/>
  <c r="D16" i="13"/>
  <c r="C16" i="13"/>
  <c r="B16" i="13"/>
  <c r="G38" i="13"/>
  <c r="D38" i="13"/>
  <c r="C38" i="13"/>
  <c r="B38" i="13"/>
  <c r="G40" i="13"/>
  <c r="D40" i="13"/>
  <c r="C40" i="13"/>
  <c r="B40" i="13"/>
  <c r="G6" i="13"/>
  <c r="D6" i="13"/>
  <c r="C6" i="13"/>
  <c r="B6" i="13"/>
  <c r="G18" i="13"/>
  <c r="D18" i="13"/>
  <c r="C18" i="13"/>
  <c r="B18" i="13"/>
  <c r="G39" i="13"/>
  <c r="D39" i="13"/>
  <c r="C39" i="13"/>
  <c r="B39" i="13"/>
  <c r="G7" i="13"/>
  <c r="D7" i="13"/>
  <c r="C7" i="13"/>
  <c r="B7" i="13"/>
  <c r="G41" i="13"/>
  <c r="D41" i="13"/>
  <c r="C41" i="13"/>
  <c r="B41" i="13"/>
  <c r="G19" i="13"/>
  <c r="D19" i="13"/>
  <c r="C19" i="13"/>
  <c r="B19" i="13"/>
  <c r="G37" i="13"/>
  <c r="D37" i="13"/>
  <c r="C37" i="13"/>
  <c r="B37" i="13"/>
  <c r="G11" i="13"/>
  <c r="D11" i="13"/>
  <c r="C11" i="13"/>
  <c r="B11" i="13"/>
  <c r="G14" i="13"/>
  <c r="D14" i="13"/>
  <c r="C14" i="13"/>
  <c r="B14" i="13"/>
  <c r="G24" i="13"/>
  <c r="D24" i="13"/>
  <c r="C24" i="13"/>
  <c r="B24" i="13"/>
  <c r="G31" i="13"/>
  <c r="D31" i="13"/>
  <c r="C31" i="13"/>
  <c r="B31" i="13"/>
  <c r="G28" i="13"/>
  <c r="D28" i="13"/>
  <c r="C28" i="13"/>
  <c r="B28" i="13"/>
  <c r="G17" i="13"/>
  <c r="D17" i="13"/>
  <c r="C17" i="13"/>
  <c r="B17" i="13"/>
  <c r="G22" i="13"/>
  <c r="D22" i="13"/>
  <c r="C22" i="13"/>
  <c r="B22" i="13"/>
  <c r="G42" i="13"/>
  <c r="D42" i="13"/>
  <c r="C42" i="13"/>
  <c r="B42" i="13"/>
  <c r="G23" i="13"/>
  <c r="D23" i="13"/>
  <c r="C23" i="13"/>
  <c r="B23" i="13"/>
  <c r="G35" i="13"/>
  <c r="D35" i="13"/>
  <c r="C35" i="13"/>
  <c r="B35" i="13"/>
  <c r="G32" i="13"/>
  <c r="D32" i="13"/>
  <c r="C32" i="13"/>
  <c r="B32" i="13"/>
  <c r="G44" i="13"/>
  <c r="D44" i="13"/>
  <c r="C44" i="13"/>
  <c r="B44" i="13"/>
  <c r="G26" i="13"/>
  <c r="D26" i="13"/>
  <c r="C26" i="13"/>
  <c r="B26" i="13"/>
  <c r="G21" i="13"/>
  <c r="D21" i="13"/>
  <c r="C21" i="13"/>
  <c r="B21" i="13"/>
  <c r="G30" i="13"/>
  <c r="D30" i="13"/>
  <c r="C30" i="13"/>
  <c r="B30" i="13"/>
  <c r="G43" i="13"/>
  <c r="D43" i="13"/>
  <c r="C43" i="13"/>
  <c r="B43" i="13"/>
  <c r="B4" i="9"/>
  <c r="C4" i="9"/>
  <c r="D4" i="9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D3" i="9"/>
  <c r="C3" i="9"/>
  <c r="B3" i="9"/>
  <c r="S49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B39" i="7" s="1"/>
  <c r="F39" i="4"/>
  <c r="F40" i="4"/>
  <c r="F41" i="4"/>
  <c r="F42" i="4"/>
  <c r="F43" i="4"/>
  <c r="F44" i="4"/>
  <c r="F45" i="4"/>
  <c r="F46" i="4"/>
  <c r="B47" i="7" s="1"/>
  <c r="F47" i="4"/>
  <c r="B48" i="7" s="1"/>
  <c r="F48" i="4"/>
  <c r="F49" i="4"/>
  <c r="B50" i="7" s="1"/>
  <c r="F50" i="4"/>
  <c r="F51" i="4"/>
  <c r="F52" i="4"/>
  <c r="F2" i="4"/>
  <c r="D38" i="7"/>
  <c r="H38" i="7"/>
  <c r="M38" i="7"/>
  <c r="Q38" i="7"/>
  <c r="U38" i="7"/>
  <c r="Y38" i="7"/>
  <c r="AC38" i="7"/>
  <c r="AG38" i="7"/>
  <c r="A39" i="7"/>
  <c r="I39" i="7"/>
  <c r="M39" i="7"/>
  <c r="Q39" i="7"/>
  <c r="U39" i="7"/>
  <c r="Y39" i="7"/>
  <c r="AC39" i="7"/>
  <c r="AG39" i="7"/>
  <c r="B40" i="7"/>
  <c r="K40" i="7"/>
  <c r="O40" i="7"/>
  <c r="S40" i="7"/>
  <c r="W40" i="7"/>
  <c r="AA40" i="7"/>
  <c r="AE40" i="7"/>
  <c r="AI40" i="7"/>
  <c r="A4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D42" i="7"/>
  <c r="I42" i="7"/>
  <c r="M42" i="7"/>
  <c r="Q42" i="7"/>
  <c r="U42" i="7"/>
  <c r="Y42" i="7"/>
  <c r="AC42" i="7"/>
  <c r="AG42" i="7"/>
  <c r="E43" i="7"/>
  <c r="I43" i="7"/>
  <c r="M43" i="7"/>
  <c r="Q43" i="7"/>
  <c r="U43" i="7"/>
  <c r="Y43" i="7"/>
  <c r="AC43" i="7"/>
  <c r="AG43" i="7"/>
  <c r="D44" i="7"/>
  <c r="I44" i="7"/>
  <c r="M44" i="7"/>
  <c r="Q44" i="7"/>
  <c r="U44" i="7"/>
  <c r="Y44" i="7"/>
  <c r="AC44" i="7"/>
  <c r="AG44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B46" i="7"/>
  <c r="F46" i="7"/>
  <c r="J46" i="7"/>
  <c r="N46" i="7"/>
  <c r="Q46" i="7"/>
  <c r="S46" i="7"/>
  <c r="U46" i="7"/>
  <c r="W46" i="7"/>
  <c r="AD46" i="7"/>
  <c r="AF46" i="7"/>
  <c r="AH46" i="7"/>
  <c r="AJ46" i="7"/>
  <c r="A47" i="7"/>
  <c r="E47" i="7"/>
  <c r="I47" i="7"/>
  <c r="M47" i="7"/>
  <c r="U47" i="7"/>
  <c r="Y47" i="7"/>
  <c r="AC47" i="7"/>
  <c r="AG47" i="7"/>
  <c r="A48" i="7"/>
  <c r="C48" i="7"/>
  <c r="J48" i="7"/>
  <c r="L48" i="7"/>
  <c r="N48" i="7"/>
  <c r="P48" i="7"/>
  <c r="R48" i="7"/>
  <c r="T48" i="7"/>
  <c r="V48" i="7"/>
  <c r="X48" i="7"/>
  <c r="Z48" i="7"/>
  <c r="AB48" i="7"/>
  <c r="AD48" i="7"/>
  <c r="AF48" i="7"/>
  <c r="AH48" i="7"/>
  <c r="AJ48" i="7"/>
  <c r="A49" i="7"/>
  <c r="B49" i="7"/>
  <c r="C49" i="7"/>
  <c r="D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50" i="7"/>
  <c r="C50" i="7"/>
  <c r="E50" i="7"/>
  <c r="G50" i="7"/>
  <c r="N50" i="7"/>
  <c r="P50" i="7"/>
  <c r="R50" i="7"/>
  <c r="T50" i="7"/>
  <c r="V50" i="7"/>
  <c r="X50" i="7"/>
  <c r="Z50" i="7"/>
  <c r="AB50" i="7"/>
  <c r="AD50" i="7"/>
  <c r="AF50" i="7"/>
  <c r="AH50" i="7"/>
  <c r="AJ50" i="7"/>
  <c r="E51" i="7"/>
  <c r="I51" i="7"/>
  <c r="M51" i="7"/>
  <c r="Q51" i="7"/>
  <c r="U51" i="7"/>
  <c r="Y51" i="7"/>
  <c r="AC51" i="7"/>
  <c r="AG51" i="7"/>
  <c r="F52" i="7"/>
  <c r="H52" i="7"/>
  <c r="J52" i="7"/>
  <c r="L52" i="7"/>
  <c r="N52" i="7"/>
  <c r="P52" i="7"/>
  <c r="R52" i="7"/>
  <c r="T52" i="7"/>
  <c r="V52" i="7"/>
  <c r="X52" i="7"/>
  <c r="Z52" i="7"/>
  <c r="AB52" i="7"/>
  <c r="AD52" i="7"/>
  <c r="AF52" i="7"/>
  <c r="AH52" i="7"/>
  <c r="AJ52" i="7"/>
  <c r="A53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G53" i="7"/>
  <c r="AH53" i="7"/>
  <c r="AI53" i="7"/>
  <c r="AJ53" i="7"/>
  <c r="A46" i="7" l="1"/>
  <c r="C46" i="7"/>
  <c r="E46" i="7"/>
  <c r="G46" i="7"/>
  <c r="I46" i="7"/>
  <c r="K46" i="7"/>
  <c r="M46" i="7"/>
  <c r="O46" i="7"/>
  <c r="A44" i="7"/>
  <c r="C44" i="7"/>
  <c r="J44" i="7"/>
  <c r="L44" i="7"/>
  <c r="N44" i="7"/>
  <c r="P44" i="7"/>
  <c r="R44" i="7"/>
  <c r="T44" i="7"/>
  <c r="V44" i="7"/>
  <c r="X44" i="7"/>
  <c r="Z44" i="7"/>
  <c r="AB44" i="7"/>
  <c r="AD44" i="7"/>
  <c r="AF44" i="7"/>
  <c r="AH44" i="7"/>
  <c r="AJ44" i="7"/>
  <c r="A42" i="7"/>
  <c r="C42" i="7"/>
  <c r="J42" i="7"/>
  <c r="L42" i="7"/>
  <c r="N42" i="7"/>
  <c r="P42" i="7"/>
  <c r="R42" i="7"/>
  <c r="T42" i="7"/>
  <c r="V42" i="7"/>
  <c r="X42" i="7"/>
  <c r="Z42" i="7"/>
  <c r="AB42" i="7"/>
  <c r="AD42" i="7"/>
  <c r="AF42" i="7"/>
  <c r="AH42" i="7"/>
  <c r="AJ42" i="7"/>
  <c r="A40" i="7"/>
  <c r="C40" i="7"/>
  <c r="J40" i="7"/>
  <c r="L40" i="7"/>
  <c r="N40" i="7"/>
  <c r="P40" i="7"/>
  <c r="R40" i="7"/>
  <c r="T40" i="7"/>
  <c r="V40" i="7"/>
  <c r="X40" i="7"/>
  <c r="Z40" i="7"/>
  <c r="AB40" i="7"/>
  <c r="AD40" i="7"/>
  <c r="AF40" i="7"/>
  <c r="AH40" i="7"/>
  <c r="AJ40" i="7"/>
  <c r="A38" i="7"/>
  <c r="C38" i="7"/>
  <c r="E38" i="7"/>
  <c r="G38" i="7"/>
  <c r="N38" i="7"/>
  <c r="P38" i="7"/>
  <c r="R38" i="7"/>
  <c r="T38" i="7"/>
  <c r="V38" i="7"/>
  <c r="X38" i="7"/>
  <c r="Z38" i="7"/>
  <c r="AB38" i="7"/>
  <c r="AD38" i="7"/>
  <c r="AF38" i="7"/>
  <c r="AH38" i="7"/>
  <c r="AJ38" i="7"/>
  <c r="AI52" i="7"/>
  <c r="AG52" i="7"/>
  <c r="AE52" i="7"/>
  <c r="AC52" i="7"/>
  <c r="AA52" i="7"/>
  <c r="Y52" i="7"/>
  <c r="W52" i="7"/>
  <c r="U52" i="7"/>
  <c r="S52" i="7"/>
  <c r="Q52" i="7"/>
  <c r="O52" i="7"/>
  <c r="M52" i="7"/>
  <c r="K52" i="7"/>
  <c r="I52" i="7"/>
  <c r="G52" i="7"/>
  <c r="E52" i="7"/>
  <c r="AI50" i="7"/>
  <c r="AG50" i="7"/>
  <c r="AE50" i="7"/>
  <c r="AC50" i="7"/>
  <c r="AA50" i="7"/>
  <c r="Y50" i="7"/>
  <c r="W50" i="7"/>
  <c r="U50" i="7"/>
  <c r="S50" i="7"/>
  <c r="Q50" i="7"/>
  <c r="O50" i="7"/>
  <c r="M50" i="7"/>
  <c r="H50" i="7"/>
  <c r="F50" i="7"/>
  <c r="D50" i="7"/>
  <c r="AI48" i="7"/>
  <c r="AG48" i="7"/>
  <c r="AE48" i="7"/>
  <c r="AC48" i="7"/>
  <c r="AA48" i="7"/>
  <c r="Y48" i="7"/>
  <c r="W48" i="7"/>
  <c r="U48" i="7"/>
  <c r="S48" i="7"/>
  <c r="Q48" i="7"/>
  <c r="O48" i="7"/>
  <c r="M48" i="7"/>
  <c r="K48" i="7"/>
  <c r="I48" i="7"/>
  <c r="D48" i="7"/>
  <c r="AI46" i="7"/>
  <c r="AG46" i="7"/>
  <c r="AE46" i="7"/>
  <c r="AC46" i="7"/>
  <c r="X46" i="7"/>
  <c r="V46" i="7"/>
  <c r="T46" i="7"/>
  <c r="R46" i="7"/>
  <c r="P46" i="7"/>
  <c r="L46" i="7"/>
  <c r="H46" i="7"/>
  <c r="D46" i="7"/>
  <c r="AI44" i="7"/>
  <c r="AE44" i="7"/>
  <c r="AA44" i="7"/>
  <c r="W44" i="7"/>
  <c r="S44" i="7"/>
  <c r="O44" i="7"/>
  <c r="K44" i="7"/>
  <c r="B44" i="7"/>
  <c r="AI42" i="7"/>
  <c r="AE42" i="7"/>
  <c r="AA42" i="7"/>
  <c r="W42" i="7"/>
  <c r="S42" i="7"/>
  <c r="O42" i="7"/>
  <c r="K42" i="7"/>
  <c r="B42" i="7"/>
  <c r="AG40" i="7"/>
  <c r="AC40" i="7"/>
  <c r="Y40" i="7"/>
  <c r="U40" i="7"/>
  <c r="Q40" i="7"/>
  <c r="M40" i="7"/>
  <c r="I40" i="7"/>
  <c r="D40" i="7"/>
  <c r="AI38" i="7"/>
  <c r="AE38" i="7"/>
  <c r="AA38" i="7"/>
  <c r="W38" i="7"/>
  <c r="S38" i="7"/>
  <c r="O38" i="7"/>
  <c r="F38" i="7"/>
  <c r="B38" i="7"/>
  <c r="AJ51" i="7"/>
  <c r="AF51" i="7"/>
  <c r="AB51" i="7"/>
  <c r="X51" i="7"/>
  <c r="T51" i="7"/>
  <c r="P51" i="7"/>
  <c r="L51" i="7"/>
  <c r="H51" i="7"/>
  <c r="AJ47" i="7"/>
  <c r="AF47" i="7"/>
  <c r="AB47" i="7"/>
  <c r="X47" i="7"/>
  <c r="P47" i="7"/>
  <c r="L47" i="7"/>
  <c r="H47" i="7"/>
  <c r="D47" i="7"/>
  <c r="AJ43" i="7"/>
  <c r="AF43" i="7"/>
  <c r="AB43" i="7"/>
  <c r="X43" i="7"/>
  <c r="T43" i="7"/>
  <c r="P43" i="7"/>
  <c r="L43" i="7"/>
  <c r="H43" i="7"/>
  <c r="AJ39" i="7"/>
  <c r="AF39" i="7"/>
  <c r="AB39" i="7"/>
  <c r="X39" i="7"/>
  <c r="T39" i="7"/>
  <c r="P39" i="7"/>
  <c r="L39" i="7"/>
  <c r="D39" i="7"/>
  <c r="AI51" i="7"/>
  <c r="AE51" i="7"/>
  <c r="AA51" i="7"/>
  <c r="W51" i="7"/>
  <c r="S51" i="7"/>
  <c r="O51" i="7"/>
  <c r="K51" i="7"/>
  <c r="G51" i="7"/>
  <c r="AI47" i="7"/>
  <c r="AE47" i="7"/>
  <c r="AA47" i="7"/>
  <c r="W47" i="7"/>
  <c r="O47" i="7"/>
  <c r="K47" i="7"/>
  <c r="G47" i="7"/>
  <c r="C47" i="7"/>
  <c r="AI43" i="7"/>
  <c r="AE43" i="7"/>
  <c r="AA43" i="7"/>
  <c r="W43" i="7"/>
  <c r="S43" i="7"/>
  <c r="O43" i="7"/>
  <c r="K43" i="7"/>
  <c r="G43" i="7"/>
  <c r="AI39" i="7"/>
  <c r="AE39" i="7"/>
  <c r="AA39" i="7"/>
  <c r="W39" i="7"/>
  <c r="S39" i="7"/>
  <c r="O39" i="7"/>
  <c r="K39" i="7"/>
  <c r="C39" i="7"/>
  <c r="AH51" i="7"/>
  <c r="AD51" i="7"/>
  <c r="Z51" i="7"/>
  <c r="V51" i="7"/>
  <c r="R51" i="7"/>
  <c r="N51" i="7"/>
  <c r="J51" i="7"/>
  <c r="F51" i="7"/>
  <c r="AH47" i="7"/>
  <c r="AD47" i="7"/>
  <c r="Z47" i="7"/>
  <c r="V47" i="7"/>
  <c r="N47" i="7"/>
  <c r="J47" i="7"/>
  <c r="F47" i="7"/>
  <c r="AH43" i="7"/>
  <c r="AD43" i="7"/>
  <c r="Z43" i="7"/>
  <c r="V43" i="7"/>
  <c r="R43" i="7"/>
  <c r="N43" i="7"/>
  <c r="J43" i="7"/>
  <c r="F43" i="7"/>
  <c r="AH39" i="7"/>
  <c r="AD39" i="7"/>
  <c r="Z39" i="7"/>
  <c r="V39" i="7"/>
  <c r="R39" i="7"/>
  <c r="N39" i="7"/>
  <c r="J39" i="7"/>
  <c r="A37" i="4"/>
  <c r="H37" i="4" s="1"/>
  <c r="B37" i="4"/>
  <c r="I37" i="4" s="1"/>
  <c r="C37" i="4"/>
  <c r="J37" i="4" s="1"/>
  <c r="D37" i="4"/>
  <c r="E37" i="4"/>
  <c r="M37" i="4"/>
  <c r="P37" i="4" s="1"/>
  <c r="O37" i="4"/>
  <c r="S37" i="4"/>
  <c r="U37" i="4"/>
  <c r="A38" i="4"/>
  <c r="B38" i="4"/>
  <c r="I38" i="4" s="1"/>
  <c r="C38" i="4"/>
  <c r="J38" i="4" s="1"/>
  <c r="D38" i="4"/>
  <c r="E38" i="4"/>
  <c r="M38" i="4"/>
  <c r="O38" i="4"/>
  <c r="P38" i="4"/>
  <c r="S38" i="4"/>
  <c r="U38" i="4"/>
  <c r="W38" i="4" s="1"/>
  <c r="A39" i="4"/>
  <c r="H39" i="4" s="1"/>
  <c r="B39" i="4"/>
  <c r="F40" i="7" s="1"/>
  <c r="C39" i="4"/>
  <c r="J39" i="4" s="1"/>
  <c r="D39" i="4"/>
  <c r="D40" i="2" s="1"/>
  <c r="E39" i="4"/>
  <c r="I39" i="4"/>
  <c r="M39" i="4"/>
  <c r="O39" i="4"/>
  <c r="S39" i="4"/>
  <c r="U39" i="4"/>
  <c r="A40" i="4"/>
  <c r="B40" i="4"/>
  <c r="C40" i="4"/>
  <c r="S41" i="7" s="1"/>
  <c r="D40" i="4"/>
  <c r="D41" i="2" s="1"/>
  <c r="E40" i="4"/>
  <c r="J40" i="4"/>
  <c r="M40" i="4"/>
  <c r="O40" i="4"/>
  <c r="S40" i="4"/>
  <c r="U40" i="4"/>
  <c r="A41" i="4"/>
  <c r="E42" i="7" s="1"/>
  <c r="B41" i="4"/>
  <c r="F42" i="7" s="1"/>
  <c r="C41" i="4"/>
  <c r="J41" i="4" s="1"/>
  <c r="D41" i="4"/>
  <c r="D42" i="2" s="1"/>
  <c r="E41" i="4"/>
  <c r="H41" i="4"/>
  <c r="M41" i="4"/>
  <c r="O41" i="4"/>
  <c r="S41" i="4"/>
  <c r="V41" i="4" s="1"/>
  <c r="U41" i="4"/>
  <c r="A42" i="4"/>
  <c r="B42" i="4"/>
  <c r="I42" i="4" s="1"/>
  <c r="C42" i="4"/>
  <c r="J42" i="4" s="1"/>
  <c r="D42" i="4"/>
  <c r="D43" i="2" s="1"/>
  <c r="E42" i="4"/>
  <c r="M42" i="4"/>
  <c r="O42" i="4"/>
  <c r="S42" i="4"/>
  <c r="U42" i="4"/>
  <c r="A43" i="4"/>
  <c r="E44" i="7" s="1"/>
  <c r="B43" i="4"/>
  <c r="I43" i="4" s="1"/>
  <c r="C43" i="4"/>
  <c r="J43" i="4" s="1"/>
  <c r="D43" i="4"/>
  <c r="D44" i="2" s="1"/>
  <c r="E43" i="4"/>
  <c r="M43" i="4"/>
  <c r="P43" i="4" s="1"/>
  <c r="O43" i="4"/>
  <c r="S43" i="4"/>
  <c r="V43" i="4" s="1"/>
  <c r="U43" i="4"/>
  <c r="A44" i="4"/>
  <c r="B44" i="4"/>
  <c r="C44" i="4"/>
  <c r="C45" i="7" s="1"/>
  <c r="D44" i="4"/>
  <c r="E44" i="4"/>
  <c r="M44" i="4"/>
  <c r="O44" i="4"/>
  <c r="S44" i="4"/>
  <c r="U44" i="4"/>
  <c r="A45" i="4"/>
  <c r="Y46" i="7" s="1"/>
  <c r="B45" i="4"/>
  <c r="Z46" i="7" s="1"/>
  <c r="C45" i="4"/>
  <c r="D45" i="4"/>
  <c r="E45" i="4"/>
  <c r="I45" i="4"/>
  <c r="M45" i="4"/>
  <c r="O45" i="4"/>
  <c r="S45" i="4"/>
  <c r="U45" i="4"/>
  <c r="A46" i="4"/>
  <c r="B46" i="4"/>
  <c r="I46" i="4" s="1"/>
  <c r="C46" i="4"/>
  <c r="S47" i="7" s="1"/>
  <c r="D46" i="4"/>
  <c r="E46" i="4"/>
  <c r="J46" i="4"/>
  <c r="M46" i="4"/>
  <c r="O46" i="4"/>
  <c r="S46" i="4"/>
  <c r="U46" i="4"/>
  <c r="A47" i="4"/>
  <c r="E48" i="7" s="1"/>
  <c r="B47" i="4"/>
  <c r="I47" i="4" s="1"/>
  <c r="C47" i="4"/>
  <c r="D47" i="4"/>
  <c r="D48" i="2" s="1"/>
  <c r="E47" i="4"/>
  <c r="H47" i="4"/>
  <c r="M47" i="4"/>
  <c r="O47" i="4"/>
  <c r="S47" i="4"/>
  <c r="U47" i="4"/>
  <c r="A48" i="4"/>
  <c r="B48" i="4"/>
  <c r="C48" i="4"/>
  <c r="G49" i="7" s="1"/>
  <c r="D48" i="4"/>
  <c r="E48" i="4"/>
  <c r="M48" i="4"/>
  <c r="O48" i="4"/>
  <c r="S48" i="4"/>
  <c r="U48" i="4"/>
  <c r="A49" i="4"/>
  <c r="I50" i="7" s="1"/>
  <c r="B49" i="4"/>
  <c r="J50" i="7" s="1"/>
  <c r="C49" i="4"/>
  <c r="D49" i="4"/>
  <c r="D50" i="2" s="1"/>
  <c r="E49" i="4"/>
  <c r="I49" i="4"/>
  <c r="M49" i="4"/>
  <c r="O49" i="4"/>
  <c r="U49" i="4"/>
  <c r="V49" i="4" s="1"/>
  <c r="A50" i="4"/>
  <c r="B50" i="4"/>
  <c r="I50" i="4" s="1"/>
  <c r="C50" i="4"/>
  <c r="C51" i="7" s="1"/>
  <c r="D50" i="4"/>
  <c r="E50" i="4"/>
  <c r="J50" i="4"/>
  <c r="M50" i="4"/>
  <c r="O50" i="4"/>
  <c r="W50" i="4" s="1"/>
  <c r="S50" i="4"/>
  <c r="U50" i="4"/>
  <c r="A51" i="4"/>
  <c r="A52" i="7" s="1"/>
  <c r="B51" i="4"/>
  <c r="B52" i="7" s="1"/>
  <c r="C51" i="4"/>
  <c r="D51" i="4"/>
  <c r="D52" i="2" s="1"/>
  <c r="E51" i="4"/>
  <c r="I51" i="4"/>
  <c r="O51" i="4"/>
  <c r="S51" i="4"/>
  <c r="U51" i="4"/>
  <c r="A52" i="4"/>
  <c r="B52" i="4"/>
  <c r="C52" i="4"/>
  <c r="AE53" i="7" s="1"/>
  <c r="D52" i="4"/>
  <c r="E52" i="4"/>
  <c r="M52" i="4"/>
  <c r="P52" i="4" s="1"/>
  <c r="O52" i="4"/>
  <c r="S52" i="4"/>
  <c r="U52" i="4"/>
  <c r="A38" i="2"/>
  <c r="B38" i="2"/>
  <c r="C38" i="2"/>
  <c r="D38" i="2"/>
  <c r="G38" i="2"/>
  <c r="J38" i="2" s="1"/>
  <c r="A39" i="2"/>
  <c r="B39" i="2"/>
  <c r="C39" i="2"/>
  <c r="D39" i="2"/>
  <c r="G39" i="2"/>
  <c r="J39" i="2" s="1"/>
  <c r="A40" i="2"/>
  <c r="B40" i="2"/>
  <c r="C40" i="2"/>
  <c r="G40" i="2"/>
  <c r="J40" i="2" s="1"/>
  <c r="A41" i="2"/>
  <c r="B41" i="2"/>
  <c r="C41" i="2"/>
  <c r="G41" i="2"/>
  <c r="J41" i="2" s="1"/>
  <c r="A42" i="2"/>
  <c r="B42" i="2"/>
  <c r="C42" i="2"/>
  <c r="G42" i="2"/>
  <c r="J42" i="2" s="1"/>
  <c r="A43" i="2"/>
  <c r="B43" i="2"/>
  <c r="C43" i="2"/>
  <c r="G43" i="2"/>
  <c r="J43" i="2" s="1"/>
  <c r="A44" i="2"/>
  <c r="B44" i="2"/>
  <c r="C44" i="2"/>
  <c r="G44" i="2"/>
  <c r="J44" i="2" s="1"/>
  <c r="A45" i="2"/>
  <c r="B45" i="2"/>
  <c r="C45" i="2"/>
  <c r="D45" i="2"/>
  <c r="G45" i="2"/>
  <c r="J45" i="2" s="1"/>
  <c r="A46" i="2"/>
  <c r="B46" i="2"/>
  <c r="C46" i="2"/>
  <c r="D46" i="2"/>
  <c r="G46" i="2"/>
  <c r="J46" i="2" s="1"/>
  <c r="A47" i="2"/>
  <c r="B47" i="2"/>
  <c r="C47" i="2"/>
  <c r="G47" i="2"/>
  <c r="J47" i="2" s="1"/>
  <c r="A48" i="2"/>
  <c r="B48" i="2"/>
  <c r="C48" i="2"/>
  <c r="G48" i="2"/>
  <c r="J48" i="2" s="1"/>
  <c r="A49" i="2"/>
  <c r="B49" i="2"/>
  <c r="C49" i="2"/>
  <c r="D49" i="2"/>
  <c r="G49" i="2"/>
  <c r="J49" i="2" s="1"/>
  <c r="A50" i="2"/>
  <c r="B50" i="2"/>
  <c r="C50" i="2"/>
  <c r="G50" i="2"/>
  <c r="J50" i="2" s="1"/>
  <c r="A51" i="2"/>
  <c r="B51" i="2"/>
  <c r="C51" i="2"/>
  <c r="G51" i="2"/>
  <c r="J51" i="2" s="1"/>
  <c r="A52" i="2"/>
  <c r="B52" i="2"/>
  <c r="C52" i="2"/>
  <c r="G52" i="2"/>
  <c r="J52" i="2" s="1"/>
  <c r="A53" i="2"/>
  <c r="B53" i="2"/>
  <c r="C53" i="2"/>
  <c r="D53" i="2"/>
  <c r="G53" i="2"/>
  <c r="J53" i="2" s="1"/>
  <c r="A34" i="9"/>
  <c r="G34" i="9"/>
  <c r="A35" i="9"/>
  <c r="G35" i="9"/>
  <c r="A36" i="9"/>
  <c r="G36" i="9"/>
  <c r="A37" i="9"/>
  <c r="G37" i="9"/>
  <c r="A38" i="9"/>
  <c r="G38" i="9"/>
  <c r="A39" i="9"/>
  <c r="G39" i="9"/>
  <c r="A40" i="9"/>
  <c r="G40" i="9"/>
  <c r="A41" i="9"/>
  <c r="G41" i="9"/>
  <c r="A42" i="9"/>
  <c r="G42" i="9"/>
  <c r="A43" i="9"/>
  <c r="G43" i="9"/>
  <c r="A44" i="9"/>
  <c r="G44" i="9"/>
  <c r="A45" i="9"/>
  <c r="G45" i="9"/>
  <c r="A46" i="9"/>
  <c r="G46" i="9"/>
  <c r="A47" i="9"/>
  <c r="G47" i="9"/>
  <c r="A48" i="9"/>
  <c r="G48" i="9"/>
  <c r="A49" i="9"/>
  <c r="G49" i="9"/>
  <c r="A50" i="9"/>
  <c r="G50" i="9"/>
  <c r="A51" i="9"/>
  <c r="G51" i="9"/>
  <c r="A52" i="9"/>
  <c r="G52" i="9"/>
  <c r="A53" i="9"/>
  <c r="G53" i="9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M29" i="4"/>
  <c r="V51" i="4" l="1"/>
  <c r="H43" i="4"/>
  <c r="P41" i="4"/>
  <c r="C43" i="7"/>
  <c r="W52" i="4"/>
  <c r="V47" i="4"/>
  <c r="H52" i="4"/>
  <c r="AC53" i="7"/>
  <c r="J51" i="4"/>
  <c r="C52" i="7"/>
  <c r="J49" i="4"/>
  <c r="K50" i="7"/>
  <c r="W46" i="4"/>
  <c r="J45" i="4"/>
  <c r="AA46" i="7"/>
  <c r="H44" i="4"/>
  <c r="A45" i="7"/>
  <c r="I40" i="4"/>
  <c r="R41" i="7"/>
  <c r="W39" i="4"/>
  <c r="X39" i="4" s="1"/>
  <c r="G39" i="4" s="1"/>
  <c r="H40" i="7" s="1"/>
  <c r="H38" i="4"/>
  <c r="E39" i="7"/>
  <c r="W51" i="4"/>
  <c r="X51" i="4" s="1"/>
  <c r="G51" i="4" s="1"/>
  <c r="D52" i="7" s="1"/>
  <c r="H48" i="4"/>
  <c r="E49" i="7"/>
  <c r="R47" i="7"/>
  <c r="G39" i="7"/>
  <c r="B51" i="7"/>
  <c r="F44" i="7"/>
  <c r="F48" i="7"/>
  <c r="I38" i="7"/>
  <c r="E40" i="7"/>
  <c r="D51" i="2"/>
  <c r="D47" i="2"/>
  <c r="J52" i="4"/>
  <c r="I52" i="4"/>
  <c r="AD53" i="7"/>
  <c r="P51" i="4"/>
  <c r="H51" i="4"/>
  <c r="V50" i="4"/>
  <c r="P50" i="4"/>
  <c r="H50" i="4"/>
  <c r="A51" i="7"/>
  <c r="P49" i="4"/>
  <c r="H49" i="4"/>
  <c r="W48" i="4"/>
  <c r="X48" i="4" s="1"/>
  <c r="G48" i="4" s="1"/>
  <c r="J48" i="4"/>
  <c r="I48" i="4"/>
  <c r="F49" i="7"/>
  <c r="W47" i="4"/>
  <c r="J47" i="4"/>
  <c r="G48" i="7"/>
  <c r="H46" i="4"/>
  <c r="Q47" i="7"/>
  <c r="V45" i="4"/>
  <c r="H45" i="4"/>
  <c r="W44" i="4"/>
  <c r="J44" i="4"/>
  <c r="I44" i="4"/>
  <c r="B45" i="7"/>
  <c r="W43" i="4"/>
  <c r="X43" i="4" s="1"/>
  <c r="G43" i="4" s="1"/>
  <c r="H44" i="7" s="1"/>
  <c r="V42" i="4"/>
  <c r="H42" i="4"/>
  <c r="A43" i="7"/>
  <c r="W41" i="4"/>
  <c r="I41" i="4"/>
  <c r="H40" i="4"/>
  <c r="Q41" i="7"/>
  <c r="V39" i="4"/>
  <c r="P39" i="4"/>
  <c r="V38" i="4"/>
  <c r="F39" i="7"/>
  <c r="B43" i="7"/>
  <c r="J38" i="7"/>
  <c r="K38" i="7"/>
  <c r="G40" i="7"/>
  <c r="G42" i="7"/>
  <c r="G44" i="7"/>
  <c r="V52" i="4"/>
  <c r="X52" i="4"/>
  <c r="G52" i="4" s="1"/>
  <c r="AF53" i="7" s="1"/>
  <c r="W49" i="4"/>
  <c r="V46" i="4"/>
  <c r="W45" i="4"/>
  <c r="X45" i="4" s="1"/>
  <c r="G45" i="4" s="1"/>
  <c r="V44" i="4"/>
  <c r="W42" i="4"/>
  <c r="V40" i="4"/>
  <c r="W40" i="4"/>
  <c r="X38" i="4"/>
  <c r="G38" i="4" s="1"/>
  <c r="H39" i="7" s="1"/>
  <c r="W37" i="4"/>
  <c r="V37" i="4"/>
  <c r="X50" i="4"/>
  <c r="G50" i="4" s="1"/>
  <c r="P48" i="4"/>
  <c r="P47" i="4"/>
  <c r="P46" i="4"/>
  <c r="X46" i="4"/>
  <c r="G46" i="4" s="1"/>
  <c r="T47" i="7" s="1"/>
  <c r="P45" i="4"/>
  <c r="P44" i="4"/>
  <c r="X44" i="4"/>
  <c r="G44" i="4" s="1"/>
  <c r="D45" i="7" s="1"/>
  <c r="P42" i="4"/>
  <c r="X42" i="4"/>
  <c r="G42" i="4" s="1"/>
  <c r="D43" i="7" s="1"/>
  <c r="P40" i="4"/>
  <c r="X40" i="4"/>
  <c r="G40" i="4" s="1"/>
  <c r="T41" i="7" s="1"/>
  <c r="X49" i="4"/>
  <c r="G49" i="4" s="1"/>
  <c r="L50" i="7" s="1"/>
  <c r="V48" i="4"/>
  <c r="X47" i="4"/>
  <c r="G47" i="4" s="1"/>
  <c r="H48" i="7" s="1"/>
  <c r="X41" i="4"/>
  <c r="G41" i="4" s="1"/>
  <c r="H42" i="7" s="1"/>
  <c r="X37" i="4"/>
  <c r="G37" i="4" s="1"/>
  <c r="G23" i="10"/>
  <c r="A37" i="10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O3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" i="10"/>
  <c r="H49" i="7" l="1"/>
  <c r="D51" i="7"/>
  <c r="AB46" i="7"/>
  <c r="L38" i="7"/>
  <c r="D36" i="2"/>
  <c r="D32" i="2"/>
  <c r="D30" i="2"/>
  <c r="D28" i="2"/>
  <c r="D26" i="2"/>
  <c r="D24" i="2"/>
  <c r="D20" i="2"/>
  <c r="D18" i="2"/>
  <c r="D16" i="2"/>
  <c r="D12" i="2"/>
  <c r="D10" i="2"/>
  <c r="D8" i="2"/>
  <c r="D4" i="2"/>
  <c r="D35" i="2"/>
  <c r="D31" i="2"/>
  <c r="D19" i="2"/>
  <c r="D7" i="2"/>
  <c r="D29" i="2"/>
  <c r="D25" i="2"/>
  <c r="D13" i="2"/>
  <c r="D9" i="2"/>
  <c r="D37" i="2"/>
  <c r="D21" i="2"/>
  <c r="D5" i="2"/>
  <c r="D33" i="2"/>
  <c r="D17" i="2"/>
  <c r="D34" i="2"/>
  <c r="D22" i="2"/>
  <c r="D14" i="2"/>
  <c r="D6" i="2"/>
  <c r="D27" i="2"/>
  <c r="D23" i="2"/>
  <c r="D15" i="2"/>
  <c r="D11" i="2"/>
  <c r="D3" i="2"/>
  <c r="S12" i="4"/>
  <c r="J29" i="2"/>
  <c r="G15" i="9"/>
  <c r="G26" i="9"/>
  <c r="G24" i="9"/>
  <c r="G19" i="9"/>
  <c r="G3" i="9"/>
  <c r="G20" i="9"/>
  <c r="G8" i="9"/>
  <c r="G21" i="9"/>
  <c r="G33" i="9"/>
  <c r="G13" i="9"/>
  <c r="G23" i="9"/>
  <c r="G9" i="9"/>
  <c r="G14" i="9"/>
  <c r="G28" i="9"/>
  <c r="G22" i="9"/>
  <c r="G25" i="9"/>
  <c r="G17" i="9"/>
  <c r="G5" i="9"/>
  <c r="G27" i="9"/>
  <c r="G29" i="9"/>
  <c r="G30" i="9"/>
  <c r="G11" i="9"/>
  <c r="G31" i="9"/>
  <c r="G16" i="9"/>
  <c r="G6" i="9"/>
  <c r="G12" i="9"/>
  <c r="G32" i="9"/>
  <c r="G18" i="9"/>
  <c r="G7" i="9"/>
  <c r="G4" i="9"/>
  <c r="G10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" i="9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2" i="4"/>
  <c r="S3" i="4"/>
  <c r="S4" i="4"/>
  <c r="S5" i="4"/>
  <c r="S6" i="4"/>
  <c r="S7" i="4"/>
  <c r="S8" i="4"/>
  <c r="S9" i="4"/>
  <c r="S10" i="4"/>
  <c r="S11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2" i="4"/>
  <c r="M3" i="4"/>
  <c r="P3" i="4" s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30" i="4"/>
  <c r="M31" i="4"/>
  <c r="M32" i="4"/>
  <c r="M33" i="4"/>
  <c r="M34" i="4"/>
  <c r="M35" i="4"/>
  <c r="M36" i="4"/>
  <c r="M2" i="4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30" i="2"/>
  <c r="J31" i="2"/>
  <c r="J32" i="2"/>
  <c r="J33" i="2"/>
  <c r="J34" i="2"/>
  <c r="J35" i="2"/>
  <c r="J36" i="2"/>
  <c r="J37" i="2"/>
  <c r="G17" i="10"/>
  <c r="G12" i="10"/>
  <c r="G32" i="10"/>
  <c r="G27" i="10"/>
  <c r="G4" i="10"/>
  <c r="G8" i="10"/>
  <c r="G26" i="10"/>
  <c r="G10" i="10"/>
  <c r="G9" i="10"/>
  <c r="G28" i="10"/>
  <c r="G24" i="10"/>
  <c r="G3" i="2"/>
  <c r="J3" i="2" s="1"/>
  <c r="C7" i="7"/>
  <c r="AB10" i="7"/>
  <c r="Z11" i="7"/>
  <c r="P12" i="7"/>
  <c r="A14" i="7"/>
  <c r="P15" i="7"/>
  <c r="AJ16" i="7"/>
  <c r="AA18" i="7"/>
  <c r="U19" i="7"/>
  <c r="AH20" i="7"/>
  <c r="Y21" i="7"/>
  <c r="B22" i="7"/>
  <c r="AG25" i="7"/>
  <c r="AJ26" i="7"/>
  <c r="L27" i="7"/>
  <c r="F30" i="7"/>
  <c r="Y31" i="7"/>
  <c r="J34" i="7"/>
  <c r="AC3" i="7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" i="2"/>
  <c r="A3" i="4"/>
  <c r="H3" i="4" s="1"/>
  <c r="B3" i="4"/>
  <c r="I3" i="4" s="1"/>
  <c r="AH4" i="7"/>
  <c r="C3" i="4"/>
  <c r="U3" i="4"/>
  <c r="A4" i="4"/>
  <c r="B4" i="4"/>
  <c r="I4" i="4" s="1"/>
  <c r="C4" i="4"/>
  <c r="O4" i="4"/>
  <c r="P4" i="4" s="1"/>
  <c r="U4" i="4"/>
  <c r="A5" i="4"/>
  <c r="H5" i="4" s="1"/>
  <c r="B5" i="4"/>
  <c r="I5" i="4" s="1"/>
  <c r="C5" i="4"/>
  <c r="J5" i="4" s="1"/>
  <c r="O5" i="4"/>
  <c r="P5" i="4" s="1"/>
  <c r="U5" i="4"/>
  <c r="V5" i="4" s="1"/>
  <c r="A6" i="4"/>
  <c r="B6" i="4"/>
  <c r="I6" i="4" s="1"/>
  <c r="C6" i="4"/>
  <c r="J6" i="4" s="1"/>
  <c r="O6" i="4"/>
  <c r="P6" i="4" s="1"/>
  <c r="U6" i="4"/>
  <c r="A7" i="4"/>
  <c r="M8" i="7" s="1"/>
  <c r="B7" i="4"/>
  <c r="I7" i="4" s="1"/>
  <c r="C7" i="4"/>
  <c r="J7" i="4" s="1"/>
  <c r="O7" i="4"/>
  <c r="U7" i="4"/>
  <c r="A8" i="4"/>
  <c r="A9" i="7" s="1"/>
  <c r="B8" i="4"/>
  <c r="I8" i="4" s="1"/>
  <c r="C8" i="4"/>
  <c r="J8" i="4" s="1"/>
  <c r="O8" i="4"/>
  <c r="U8" i="4"/>
  <c r="A9" i="4"/>
  <c r="H9" i="4" s="1"/>
  <c r="B9" i="4"/>
  <c r="F10" i="7" s="1"/>
  <c r="C9" i="4"/>
  <c r="K10" i="7" s="1"/>
  <c r="O9" i="4"/>
  <c r="U9" i="4"/>
  <c r="V9" i="4" s="1"/>
  <c r="A10" i="4"/>
  <c r="H10" i="4" s="1"/>
  <c r="B10" i="4"/>
  <c r="I10" i="4" s="1"/>
  <c r="C10" i="4"/>
  <c r="J10" i="4" s="1"/>
  <c r="O10" i="4"/>
  <c r="U10" i="4"/>
  <c r="A11" i="4"/>
  <c r="H11" i="4" s="1"/>
  <c r="B11" i="4"/>
  <c r="I11" i="4" s="1"/>
  <c r="C11" i="4"/>
  <c r="J11" i="4" s="1"/>
  <c r="AA12" i="7"/>
  <c r="O11" i="4"/>
  <c r="P11" i="4" s="1"/>
  <c r="U11" i="4"/>
  <c r="A12" i="4"/>
  <c r="H12" i="4" s="1"/>
  <c r="B12" i="4"/>
  <c r="I12" i="4" s="1"/>
  <c r="C12" i="4"/>
  <c r="AE13" i="7" s="1"/>
  <c r="O12" i="4"/>
  <c r="U12" i="4"/>
  <c r="A13" i="4"/>
  <c r="H13" i="4" s="1"/>
  <c r="B13" i="4"/>
  <c r="I13" i="4" s="1"/>
  <c r="C13" i="4"/>
  <c r="O13" i="4"/>
  <c r="U13" i="4"/>
  <c r="A14" i="4"/>
  <c r="B14" i="4"/>
  <c r="C14" i="4"/>
  <c r="O14" i="4"/>
  <c r="U14" i="4"/>
  <c r="V14" i="4" s="1"/>
  <c r="A15" i="4"/>
  <c r="H15" i="4" s="1"/>
  <c r="B15" i="4"/>
  <c r="I15" i="4" s="1"/>
  <c r="C15" i="4"/>
  <c r="G16" i="7" s="1"/>
  <c r="O15" i="4"/>
  <c r="P15" i="4" s="1"/>
  <c r="U15" i="4"/>
  <c r="A16" i="4"/>
  <c r="H16" i="4" s="1"/>
  <c r="AC17" i="7"/>
  <c r="B16" i="4"/>
  <c r="I16" i="4" s="1"/>
  <c r="C16" i="4"/>
  <c r="C17" i="7" s="1"/>
  <c r="O16" i="4"/>
  <c r="U16" i="4"/>
  <c r="A17" i="4"/>
  <c r="H17" i="4" s="1"/>
  <c r="B17" i="4"/>
  <c r="I17" i="4" s="1"/>
  <c r="C17" i="4"/>
  <c r="J17" i="4" s="1"/>
  <c r="O17" i="4"/>
  <c r="U17" i="4"/>
  <c r="A18" i="4"/>
  <c r="H18" i="4" s="1"/>
  <c r="B18" i="4"/>
  <c r="I18" i="4" s="1"/>
  <c r="C18" i="4"/>
  <c r="O18" i="4"/>
  <c r="U18" i="4"/>
  <c r="A19" i="4"/>
  <c r="H19" i="4" s="1"/>
  <c r="B19" i="4"/>
  <c r="I19" i="4" s="1"/>
  <c r="C19" i="4"/>
  <c r="J19" i="4" s="1"/>
  <c r="O19" i="4"/>
  <c r="U19" i="4"/>
  <c r="V19" i="4" s="1"/>
  <c r="A20" i="4"/>
  <c r="H20" i="4" s="1"/>
  <c r="B20" i="4"/>
  <c r="I20" i="4" s="1"/>
  <c r="C20" i="4"/>
  <c r="J20" i="4" s="1"/>
  <c r="O20" i="4"/>
  <c r="U20" i="4"/>
  <c r="A21" i="4"/>
  <c r="H21" i="4" s="1"/>
  <c r="B21" i="4"/>
  <c r="C21" i="4"/>
  <c r="J21" i="4" s="1"/>
  <c r="O21" i="4"/>
  <c r="U21" i="4"/>
  <c r="A22" i="4"/>
  <c r="B22" i="4"/>
  <c r="I22" i="4" s="1"/>
  <c r="C22" i="4"/>
  <c r="O22" i="4"/>
  <c r="U22" i="4"/>
  <c r="V22" i="4" s="1"/>
  <c r="A23" i="4"/>
  <c r="H23" i="4" s="1"/>
  <c r="B23" i="4"/>
  <c r="I23" i="4" s="1"/>
  <c r="C23" i="4"/>
  <c r="J23" i="4" s="1"/>
  <c r="O23" i="4"/>
  <c r="P23" i="4" s="1"/>
  <c r="U23" i="4"/>
  <c r="V23" i="4" s="1"/>
  <c r="A24" i="4"/>
  <c r="H24" i="4" s="1"/>
  <c r="B24" i="4"/>
  <c r="I24" i="4" s="1"/>
  <c r="C24" i="4"/>
  <c r="J24" i="4" s="1"/>
  <c r="O24" i="4"/>
  <c r="U24" i="4"/>
  <c r="A25" i="4"/>
  <c r="H25" i="4" s="1"/>
  <c r="B25" i="4"/>
  <c r="I25" i="4" s="1"/>
  <c r="C25" i="4"/>
  <c r="J25" i="4" s="1"/>
  <c r="O25" i="4"/>
  <c r="U25" i="4"/>
  <c r="V25" i="4" s="1"/>
  <c r="A26" i="4"/>
  <c r="H26" i="4" s="1"/>
  <c r="B26" i="4"/>
  <c r="I26" i="4" s="1"/>
  <c r="C26" i="4"/>
  <c r="O26" i="4"/>
  <c r="U26" i="4"/>
  <c r="V26" i="4" s="1"/>
  <c r="A27" i="4"/>
  <c r="H27" i="4" s="1"/>
  <c r="B27" i="4"/>
  <c r="I27" i="4" s="1"/>
  <c r="C27" i="4"/>
  <c r="J27" i="4" s="1"/>
  <c r="O27" i="4"/>
  <c r="U27" i="4"/>
  <c r="V27" i="4" s="1"/>
  <c r="A28" i="4"/>
  <c r="H28" i="4" s="1"/>
  <c r="B28" i="4"/>
  <c r="I28" i="4" s="1"/>
  <c r="C28" i="4"/>
  <c r="O28" i="4"/>
  <c r="P28" i="4" s="1"/>
  <c r="U28" i="4"/>
  <c r="A29" i="4"/>
  <c r="H29" i="4" s="1"/>
  <c r="B29" i="4"/>
  <c r="I29" i="4" s="1"/>
  <c r="C29" i="4"/>
  <c r="O29" i="4"/>
  <c r="P29" i="4" s="1"/>
  <c r="U29" i="4"/>
  <c r="A30" i="4"/>
  <c r="H30" i="4" s="1"/>
  <c r="B30" i="4"/>
  <c r="I30" i="4" s="1"/>
  <c r="C30" i="4"/>
  <c r="O30" i="4"/>
  <c r="U30" i="4"/>
  <c r="V30" i="4" s="1"/>
  <c r="A31" i="4"/>
  <c r="H31" i="4" s="1"/>
  <c r="B31" i="4"/>
  <c r="I31" i="4" s="1"/>
  <c r="C31" i="4"/>
  <c r="J31" i="4" s="1"/>
  <c r="O31" i="4"/>
  <c r="U31" i="4"/>
  <c r="V31" i="4" s="1"/>
  <c r="A32" i="4"/>
  <c r="H32" i="4" s="1"/>
  <c r="B32" i="4"/>
  <c r="I32" i="4" s="1"/>
  <c r="C32" i="4"/>
  <c r="J32" i="4" s="1"/>
  <c r="O32" i="4"/>
  <c r="P32" i="4" s="1"/>
  <c r="U32" i="4"/>
  <c r="A33" i="4"/>
  <c r="H33" i="4" s="1"/>
  <c r="B33" i="4"/>
  <c r="I33" i="4" s="1"/>
  <c r="C33" i="4"/>
  <c r="J33" i="4" s="1"/>
  <c r="O33" i="4"/>
  <c r="U33" i="4"/>
  <c r="A34" i="4"/>
  <c r="H34" i="4" s="1"/>
  <c r="B34" i="4"/>
  <c r="I34" i="4" s="1"/>
  <c r="C34" i="4"/>
  <c r="O34" i="4"/>
  <c r="U34" i="4"/>
  <c r="V34" i="4" s="1"/>
  <c r="A35" i="4"/>
  <c r="H35" i="4" s="1"/>
  <c r="B35" i="4"/>
  <c r="I35" i="4" s="1"/>
  <c r="C35" i="4"/>
  <c r="G36" i="7" s="1"/>
  <c r="O35" i="4"/>
  <c r="U35" i="4"/>
  <c r="V35" i="4" s="1"/>
  <c r="A36" i="4"/>
  <c r="H36" i="4" s="1"/>
  <c r="B36" i="4"/>
  <c r="I36" i="4" s="1"/>
  <c r="C36" i="4"/>
  <c r="J36" i="4" s="1"/>
  <c r="O36" i="4"/>
  <c r="P36" i="4" s="1"/>
  <c r="U36" i="4"/>
  <c r="C2" i="4"/>
  <c r="J2" i="4" s="1"/>
  <c r="B2" i="4"/>
  <c r="I2" i="4" s="1"/>
  <c r="A2" i="4"/>
  <c r="H2" i="4" s="1"/>
  <c r="G4" i="7"/>
  <c r="W37" i="7"/>
  <c r="M5" i="7"/>
  <c r="J13" i="7"/>
  <c r="F8" i="7"/>
  <c r="F17" i="7"/>
  <c r="C8" i="7"/>
  <c r="B24" i="7"/>
  <c r="O2" i="4"/>
  <c r="U2" i="4"/>
  <c r="AC32" i="7"/>
  <c r="AH28" i="7"/>
  <c r="AA28" i="7"/>
  <c r="AH6" i="7"/>
  <c r="AB9" i="7"/>
  <c r="AF10" i="7"/>
  <c r="Z13" i="7"/>
  <c r="AH13" i="7"/>
  <c r="AB17" i="7"/>
  <c r="AI37" i="7"/>
  <c r="AF31" i="7"/>
  <c r="AE29" i="7"/>
  <c r="AD21" i="7"/>
  <c r="AA4" i="7"/>
  <c r="AA5" i="7"/>
  <c r="AE9" i="7"/>
  <c r="AE10" i="7"/>
  <c r="AA13" i="7"/>
  <c r="L11" i="7"/>
  <c r="U36" i="7"/>
  <c r="H4" i="7"/>
  <c r="W35" i="7"/>
  <c r="AD17" i="7"/>
  <c r="H13" i="7"/>
  <c r="AJ13" i="7"/>
  <c r="C3" i="7"/>
  <c r="AH37" i="7"/>
  <c r="AC37" i="7"/>
  <c r="I29" i="7"/>
  <c r="K25" i="7"/>
  <c r="AH19" i="7"/>
  <c r="AF11" i="7"/>
  <c r="B9" i="7"/>
  <c r="AD9" i="7"/>
  <c r="C5" i="7"/>
  <c r="Z5" i="7"/>
  <c r="AH5" i="7"/>
  <c r="Y5" i="7"/>
  <c r="AC5" i="7"/>
  <c r="AG5" i="7"/>
  <c r="J26" i="4"/>
  <c r="J4" i="4"/>
  <c r="H5" i="7"/>
  <c r="L13" i="7"/>
  <c r="AG13" i="7"/>
  <c r="AC13" i="7"/>
  <c r="Y13" i="7"/>
  <c r="AC9" i="7"/>
  <c r="AE5" i="7"/>
  <c r="AI29" i="7"/>
  <c r="AE37" i="7"/>
  <c r="AJ37" i="7"/>
  <c r="AD13" i="7"/>
  <c r="AD5" i="7"/>
  <c r="A29" i="7"/>
  <c r="A5" i="7"/>
  <c r="AA10" i="7"/>
  <c r="AE4" i="7"/>
  <c r="AJ10" i="7"/>
  <c r="AD4" i="7"/>
  <c r="AI26" i="7"/>
  <c r="A28" i="7"/>
  <c r="L8" i="7"/>
  <c r="S3" i="7"/>
  <c r="AH3" i="7"/>
  <c r="U37" i="7"/>
  <c r="Q37" i="7"/>
  <c r="N37" i="7"/>
  <c r="F37" i="7"/>
  <c r="H37" i="7"/>
  <c r="J33" i="7"/>
  <c r="S29" i="7"/>
  <c r="M25" i="7"/>
  <c r="C25" i="7"/>
  <c r="C21" i="7"/>
  <c r="U17" i="7"/>
  <c r="L17" i="7"/>
  <c r="G17" i="7"/>
  <c r="T13" i="7"/>
  <c r="F13" i="7"/>
  <c r="B13" i="7"/>
  <c r="Q9" i="7"/>
  <c r="C9" i="7"/>
  <c r="U5" i="7"/>
  <c r="Q5" i="7"/>
  <c r="B5" i="7"/>
  <c r="AB5" i="7"/>
  <c r="AF5" i="7"/>
  <c r="AJ5" i="7"/>
  <c r="W15" i="4"/>
  <c r="P27" i="4"/>
  <c r="W7" i="4"/>
  <c r="X6" i="7"/>
  <c r="P12" i="4"/>
  <c r="AF3" i="7"/>
  <c r="W11" i="4"/>
  <c r="AJ33" i="7"/>
  <c r="V24" i="4"/>
  <c r="B36" i="7"/>
  <c r="B30" i="7"/>
  <c r="K28" i="7"/>
  <c r="H24" i="7"/>
  <c r="T20" i="7"/>
  <c r="W16" i="7"/>
  <c r="P16" i="7"/>
  <c r="X14" i="7"/>
  <c r="X12" i="7"/>
  <c r="M10" i="7"/>
  <c r="S10" i="7"/>
  <c r="N10" i="7"/>
  <c r="B10" i="7"/>
  <c r="S8" i="7"/>
  <c r="S6" i="7"/>
  <c r="E4" i="7"/>
  <c r="S4" i="7"/>
  <c r="B4" i="7"/>
  <c r="P10" i="7"/>
  <c r="F4" i="7"/>
  <c r="B8" i="7"/>
  <c r="B32" i="7"/>
  <c r="AG20" i="7"/>
  <c r="Y20" i="7"/>
  <c r="AG16" i="7"/>
  <c r="Y16" i="7"/>
  <c r="AG10" i="7"/>
  <c r="AC10" i="7"/>
  <c r="Y10" i="7"/>
  <c r="AC8" i="7"/>
  <c r="AG6" i="7"/>
  <c r="Y6" i="7"/>
  <c r="AG4" i="7"/>
  <c r="AC4" i="7"/>
  <c r="AJ20" i="7"/>
  <c r="AB20" i="7"/>
  <c r="AD16" i="7"/>
  <c r="AH10" i="7"/>
  <c r="AD10" i="7"/>
  <c r="Z10" i="7"/>
  <c r="AH8" i="7"/>
  <c r="AJ6" i="7"/>
  <c r="AB6" i="7"/>
  <c r="AF4" i="7"/>
  <c r="Z24" i="7"/>
  <c r="AH24" i="7"/>
  <c r="AC24" i="7"/>
  <c r="Y28" i="7"/>
  <c r="AC28" i="7"/>
  <c r="AG28" i="7"/>
  <c r="Z28" i="7"/>
  <c r="AD28" i="7"/>
  <c r="AJ28" i="7"/>
  <c r="AA32" i="7"/>
  <c r="AF32" i="7"/>
  <c r="AE36" i="7"/>
  <c r="AJ36" i="7"/>
  <c r="C16" i="7"/>
  <c r="C10" i="7"/>
  <c r="F28" i="7"/>
  <c r="G26" i="7"/>
  <c r="G10" i="7"/>
  <c r="F6" i="7"/>
  <c r="I32" i="7"/>
  <c r="I28" i="7"/>
  <c r="K4" i="7"/>
  <c r="P24" i="7"/>
  <c r="P20" i="7"/>
  <c r="W10" i="7"/>
  <c r="W8" i="7"/>
  <c r="W4" i="7"/>
  <c r="AF8" i="7"/>
  <c r="D36" i="7"/>
  <c r="AF13" i="7"/>
  <c r="L5" i="7"/>
  <c r="I14" i="4"/>
  <c r="X3" i="7"/>
  <c r="P3" i="7"/>
  <c r="V37" i="7"/>
  <c r="X37" i="7"/>
  <c r="R37" i="7"/>
  <c r="T37" i="7"/>
  <c r="M37" i="7"/>
  <c r="O37" i="7"/>
  <c r="J37" i="7"/>
  <c r="W33" i="7"/>
  <c r="T33" i="7"/>
  <c r="O33" i="7"/>
  <c r="O29" i="7"/>
  <c r="W29" i="7"/>
  <c r="T29" i="7"/>
  <c r="L29" i="7"/>
  <c r="R25" i="7"/>
  <c r="Q21" i="7"/>
  <c r="N21" i="7"/>
  <c r="K21" i="7"/>
  <c r="W17" i="7"/>
  <c r="P17" i="7"/>
  <c r="I17" i="7"/>
  <c r="K17" i="7"/>
  <c r="R13" i="7"/>
  <c r="N11" i="7"/>
  <c r="N9" i="7"/>
  <c r="W9" i="7"/>
  <c r="S9" i="7"/>
  <c r="J9" i="7"/>
  <c r="F5" i="7"/>
  <c r="W5" i="7"/>
  <c r="S5" i="7"/>
  <c r="O5" i="7"/>
  <c r="K5" i="7"/>
  <c r="G5" i="7"/>
  <c r="H33" i="7"/>
  <c r="G33" i="7"/>
  <c r="E33" i="7"/>
  <c r="H21" i="7"/>
  <c r="AF17" i="7"/>
  <c r="X13" i="7"/>
  <c r="U13" i="7"/>
  <c r="J5" i="7"/>
  <c r="AI13" i="7"/>
  <c r="V13" i="7"/>
  <c r="Q13" i="7"/>
  <c r="S13" i="7"/>
  <c r="O13" i="7"/>
  <c r="I13" i="7"/>
  <c r="K13" i="7"/>
  <c r="E13" i="7"/>
  <c r="G13" i="7"/>
  <c r="K37" i="7"/>
  <c r="I37" i="7"/>
  <c r="J22" i="4"/>
  <c r="R36" i="7"/>
  <c r="F36" i="7"/>
  <c r="U32" i="7"/>
  <c r="O32" i="7"/>
  <c r="E32" i="7"/>
  <c r="W28" i="7"/>
  <c r="R28" i="7"/>
  <c r="O28" i="7"/>
  <c r="J28" i="7"/>
  <c r="L28" i="7"/>
  <c r="W24" i="7"/>
  <c r="N24" i="7"/>
  <c r="K24" i="7"/>
  <c r="E24" i="7"/>
  <c r="G24" i="7"/>
  <c r="R22" i="7"/>
  <c r="U20" i="7"/>
  <c r="N20" i="7"/>
  <c r="K20" i="7"/>
  <c r="E18" i="7"/>
  <c r="U16" i="7"/>
  <c r="Q16" i="7"/>
  <c r="N16" i="7"/>
  <c r="I16" i="7"/>
  <c r="K16" i="7"/>
  <c r="Q12" i="7"/>
  <c r="I12" i="7"/>
  <c r="U10" i="7"/>
  <c r="Q10" i="7"/>
  <c r="J10" i="7"/>
  <c r="A10" i="7"/>
  <c r="U8" i="7"/>
  <c r="Q8" i="7"/>
  <c r="O8" i="7"/>
  <c r="I8" i="7"/>
  <c r="K8" i="7"/>
  <c r="E8" i="7"/>
  <c r="A8" i="7"/>
  <c r="Q6" i="7"/>
  <c r="O6" i="7"/>
  <c r="I6" i="7"/>
  <c r="E6" i="7"/>
  <c r="G6" i="7"/>
  <c r="U4" i="7"/>
  <c r="Q4" i="7"/>
  <c r="O4" i="7"/>
  <c r="I4" i="7"/>
  <c r="A4" i="7"/>
  <c r="C4" i="7"/>
  <c r="AF28" i="7"/>
  <c r="L24" i="7"/>
  <c r="AJ14" i="7"/>
  <c r="AB21" i="7"/>
  <c r="R21" i="7"/>
  <c r="V21" i="7"/>
  <c r="X21" i="7"/>
  <c r="O21" i="7"/>
  <c r="AI17" i="7"/>
  <c r="Q17" i="7"/>
  <c r="V17" i="7"/>
  <c r="X17" i="7"/>
  <c r="M17" i="7"/>
  <c r="O17" i="7"/>
  <c r="AI9" i="7"/>
  <c r="M9" i="7"/>
  <c r="O9" i="7"/>
  <c r="V9" i="7"/>
  <c r="R9" i="7"/>
  <c r="T9" i="7"/>
  <c r="AI5" i="7"/>
  <c r="E5" i="7"/>
  <c r="V5" i="7"/>
  <c r="X5" i="7"/>
  <c r="R5" i="7"/>
  <c r="N5" i="7"/>
  <c r="J30" i="4"/>
  <c r="J14" i="4"/>
  <c r="X32" i="7"/>
  <c r="S32" i="7"/>
  <c r="V28" i="7"/>
  <c r="X28" i="7"/>
  <c r="Q28" i="7"/>
  <c r="S28" i="7"/>
  <c r="N28" i="7"/>
  <c r="S26" i="7"/>
  <c r="V24" i="7"/>
  <c r="X24" i="7"/>
  <c r="M24" i="7"/>
  <c r="O24" i="7"/>
  <c r="S22" i="7"/>
  <c r="A20" i="7"/>
  <c r="V20" i="7"/>
  <c r="Q20" i="7"/>
  <c r="M20" i="7"/>
  <c r="AI16" i="7"/>
  <c r="V16" i="7"/>
  <c r="X16" i="7"/>
  <c r="R16" i="7"/>
  <c r="T16" i="7"/>
  <c r="M16" i="7"/>
  <c r="O16" i="7"/>
  <c r="AI10" i="7"/>
  <c r="O10" i="7"/>
  <c r="V10" i="7"/>
  <c r="X10" i="7"/>
  <c r="R10" i="7"/>
  <c r="T10" i="7"/>
  <c r="AI8" i="7"/>
  <c r="V8" i="7"/>
  <c r="X8" i="7"/>
  <c r="R8" i="7"/>
  <c r="T8" i="7"/>
  <c r="N8" i="7"/>
  <c r="AI6" i="7"/>
  <c r="A6" i="7"/>
  <c r="C6" i="7"/>
  <c r="V6" i="7"/>
  <c r="R6" i="7"/>
  <c r="T6" i="7"/>
  <c r="N6" i="7"/>
  <c r="AI4" i="7"/>
  <c r="V4" i="7"/>
  <c r="X4" i="7"/>
  <c r="R4" i="7"/>
  <c r="T4" i="7"/>
  <c r="N4" i="7"/>
  <c r="J4" i="7"/>
  <c r="D28" i="7"/>
  <c r="H20" i="7"/>
  <c r="P7" i="4"/>
  <c r="AJ4" i="7"/>
  <c r="AJ8" i="7"/>
  <c r="L25" i="7"/>
  <c r="W25" i="7"/>
  <c r="M33" i="7"/>
  <c r="R33" i="7"/>
  <c r="U33" i="7"/>
  <c r="W6" i="7"/>
  <c r="U24" i="7"/>
  <c r="T32" i="7"/>
  <c r="J6" i="7"/>
  <c r="F24" i="7"/>
  <c r="AB32" i="7"/>
  <c r="AG24" i="7"/>
  <c r="Y24" i="7"/>
  <c r="AD24" i="7"/>
  <c r="AF6" i="7"/>
  <c r="Z16" i="7"/>
  <c r="AH16" i="7"/>
  <c r="AC6" i="7"/>
  <c r="AG8" i="7"/>
  <c r="AC14" i="7"/>
  <c r="AC16" i="7"/>
  <c r="H6" i="7"/>
  <c r="J8" i="7"/>
  <c r="L16" i="7"/>
  <c r="S16" i="7"/>
  <c r="J24" i="7"/>
  <c r="F9" i="7"/>
  <c r="U9" i="7"/>
  <c r="B17" i="7"/>
  <c r="E17" i="7"/>
  <c r="S17" i="7"/>
  <c r="I25" i="7"/>
  <c r="N33" i="7"/>
  <c r="V33" i="7"/>
  <c r="A16" i="7"/>
  <c r="Y32" i="7"/>
  <c r="AF24" i="7"/>
  <c r="AI22" i="7"/>
  <c r="AD8" i="7"/>
  <c r="AE8" i="7"/>
  <c r="AE16" i="7"/>
  <c r="D8" i="7"/>
  <c r="X33" i="7"/>
  <c r="AF9" i="7"/>
  <c r="AH17" i="7"/>
  <c r="AE33" i="7"/>
  <c r="AH25" i="7"/>
  <c r="Y9" i="7"/>
  <c r="AG9" i="7"/>
  <c r="H17" i="7"/>
  <c r="R17" i="7"/>
  <c r="P9" i="7"/>
  <c r="AH9" i="7"/>
  <c r="Z9" i="7"/>
  <c r="E9" i="7"/>
  <c r="AI25" i="7"/>
  <c r="E25" i="7"/>
  <c r="S25" i="7"/>
  <c r="AC33" i="7"/>
  <c r="Z33" i="7"/>
  <c r="AH33" i="7"/>
  <c r="Q33" i="7"/>
  <c r="AJ17" i="7"/>
  <c r="Z17" i="7"/>
  <c r="J17" i="7"/>
  <c r="Z35" i="7"/>
  <c r="P25" i="7"/>
  <c r="AA9" i="7"/>
  <c r="AA33" i="7"/>
  <c r="AF33" i="7"/>
  <c r="AF16" i="7"/>
  <c r="AJ9" i="7"/>
  <c r="Z6" i="7"/>
  <c r="AJ24" i="7"/>
  <c r="Z32" i="7"/>
  <c r="D25" i="7"/>
  <c r="J16" i="7"/>
  <c r="AH22" i="7"/>
  <c r="AE17" i="7"/>
  <c r="R18" i="7"/>
  <c r="AD29" i="7"/>
  <c r="AE28" i="7"/>
  <c r="F33" i="7"/>
  <c r="W13" i="7"/>
  <c r="H6" i="4"/>
  <c r="J3" i="4"/>
  <c r="J13" i="4"/>
  <c r="W8" i="4"/>
  <c r="X9" i="7"/>
  <c r="AB16" i="7"/>
  <c r="AJ3" i="7"/>
  <c r="U3" i="7"/>
  <c r="L3" i="7"/>
  <c r="AA3" i="7"/>
  <c r="Z3" i="7"/>
  <c r="P37" i="7"/>
  <c r="C37" i="7"/>
  <c r="AF37" i="7"/>
  <c r="AA37" i="7"/>
  <c r="E37" i="7"/>
  <c r="AD37" i="7"/>
  <c r="AG37" i="7"/>
  <c r="Y37" i="7"/>
  <c r="G37" i="7"/>
  <c r="S37" i="7"/>
  <c r="AI33" i="7"/>
  <c r="AD33" i="7"/>
  <c r="Y33" i="7"/>
  <c r="AB33" i="7"/>
  <c r="T28" i="7"/>
  <c r="U28" i="7"/>
  <c r="AI28" i="7"/>
  <c r="B28" i="7"/>
  <c r="AB28" i="7"/>
  <c r="AE26" i="7"/>
  <c r="AI24" i="7"/>
  <c r="AB24" i="7"/>
  <c r="AA24" i="7"/>
  <c r="AC21" i="7"/>
  <c r="S21" i="7"/>
  <c r="T21" i="7"/>
  <c r="F21" i="7"/>
  <c r="Z21" i="7"/>
  <c r="AE21" i="7"/>
  <c r="AF21" i="7"/>
  <c r="AA21" i="7"/>
  <c r="AG21" i="7"/>
  <c r="B21" i="7"/>
  <c r="AA17" i="7"/>
  <c r="N17" i="7"/>
  <c r="AG17" i="7"/>
  <c r="T17" i="7"/>
  <c r="Y17" i="7"/>
  <c r="AB15" i="7"/>
  <c r="M6" i="7"/>
  <c r="AE6" i="7"/>
  <c r="B6" i="7"/>
  <c r="AA6" i="7"/>
  <c r="AD6" i="7"/>
  <c r="G20" i="7"/>
  <c r="Y25" i="7"/>
  <c r="AD32" i="7"/>
  <c r="Q25" i="7"/>
  <c r="A25" i="7"/>
  <c r="K32" i="7"/>
  <c r="P14" i="7"/>
  <c r="AE32" i="7"/>
  <c r="AJ32" i="7"/>
  <c r="R14" i="7"/>
  <c r="O25" i="7"/>
  <c r="T25" i="7"/>
  <c r="O20" i="7"/>
  <c r="S20" i="7"/>
  <c r="X20" i="7"/>
  <c r="AI20" i="7"/>
  <c r="Q24" i="7"/>
  <c r="Q32" i="7"/>
  <c r="V32" i="7"/>
  <c r="Q34" i="7"/>
  <c r="V34" i="7"/>
  <c r="Q36" i="7"/>
  <c r="M21" i="7"/>
  <c r="AI14" i="7"/>
  <c r="G18" i="7"/>
  <c r="K18" i="7"/>
  <c r="F20" i="7"/>
  <c r="I20" i="7"/>
  <c r="R20" i="7"/>
  <c r="J32" i="7"/>
  <c r="R32" i="7"/>
  <c r="F34" i="7"/>
  <c r="I34" i="7"/>
  <c r="O36" i="7"/>
  <c r="AF25" i="7"/>
  <c r="J25" i="7"/>
  <c r="U25" i="7"/>
  <c r="J29" i="7"/>
  <c r="R29" i="7"/>
  <c r="U29" i="7"/>
  <c r="M29" i="7"/>
  <c r="J18" i="7"/>
  <c r="L36" i="7"/>
  <c r="C36" i="7"/>
  <c r="AF36" i="7"/>
  <c r="AA36" i="7"/>
  <c r="AI32" i="7"/>
  <c r="AB18" i="7"/>
  <c r="AD25" i="7"/>
  <c r="Y18" i="7"/>
  <c r="AG18" i="7"/>
  <c r="L20" i="7"/>
  <c r="W20" i="7"/>
  <c r="AF29" i="7"/>
  <c r="H27" i="7"/>
  <c r="AJ7" i="7"/>
  <c r="X25" i="7"/>
  <c r="O27" i="7"/>
  <c r="K29" i="7"/>
  <c r="V29" i="7"/>
  <c r="AA20" i="7"/>
  <c r="T27" i="7"/>
  <c r="E29" i="7"/>
  <c r="B3" i="7"/>
  <c r="AE25" i="7"/>
  <c r="AC29" i="7"/>
  <c r="X29" i="7"/>
  <c r="AD36" i="7"/>
  <c r="AC36" i="7"/>
  <c r="Z34" i="7"/>
  <c r="F32" i="7"/>
  <c r="M32" i="7"/>
  <c r="AH32" i="7"/>
  <c r="AG32" i="7"/>
  <c r="AB29" i="7"/>
  <c r="Q29" i="7"/>
  <c r="G29" i="7"/>
  <c r="AH29" i="7"/>
  <c r="AG29" i="7"/>
  <c r="Y29" i="7"/>
  <c r="AA29" i="7"/>
  <c r="AJ29" i="7"/>
  <c r="N29" i="7"/>
  <c r="G25" i="7"/>
  <c r="AC25" i="7"/>
  <c r="B25" i="7"/>
  <c r="AJ25" i="7"/>
  <c r="N25" i="7"/>
  <c r="V25" i="7"/>
  <c r="J20" i="7"/>
  <c r="Z20" i="7"/>
  <c r="AE20" i="7"/>
  <c r="AD20" i="7"/>
  <c r="Z18" i="7"/>
  <c r="N14" i="7"/>
  <c r="Z14" i="7"/>
  <c r="G7" i="7"/>
  <c r="B20" i="7" l="1"/>
  <c r="I9" i="7"/>
  <c r="P31" i="4"/>
  <c r="P14" i="4"/>
  <c r="P8" i="4"/>
  <c r="X15" i="4"/>
  <c r="G15" i="4" s="1"/>
  <c r="D16" i="7" s="1"/>
  <c r="C13" i="7"/>
  <c r="P13" i="4"/>
  <c r="M4" i="7"/>
  <c r="P18" i="4"/>
  <c r="F25" i="7"/>
  <c r="C20" i="7"/>
  <c r="S18" i="7"/>
  <c r="J19" i="7"/>
  <c r="J12" i="4"/>
  <c r="B16" i="7"/>
  <c r="C32" i="7"/>
  <c r="A32" i="7"/>
  <c r="A24" i="7"/>
  <c r="G8" i="7"/>
  <c r="E28" i="7"/>
  <c r="E10" i="7"/>
  <c r="E12" i="7"/>
  <c r="C24" i="7"/>
  <c r="A13" i="7"/>
  <c r="V15" i="4"/>
  <c r="V10" i="4"/>
  <c r="K9" i="7"/>
  <c r="Z37" i="7"/>
  <c r="P17" i="4"/>
  <c r="V36" i="4"/>
  <c r="V33" i="4"/>
  <c r="V29" i="4"/>
  <c r="V28" i="4"/>
  <c r="V20" i="4"/>
  <c r="V17" i="4"/>
  <c r="W14" i="4"/>
  <c r="X14" i="4" s="1"/>
  <c r="G14" i="4" s="1"/>
  <c r="D15" i="7" s="1"/>
  <c r="V13" i="4"/>
  <c r="X8" i="4"/>
  <c r="G8" i="4" s="1"/>
  <c r="V6" i="4"/>
  <c r="V4" i="4"/>
  <c r="O12" i="7"/>
  <c r="W12" i="7"/>
  <c r="AF12" i="7"/>
  <c r="B12" i="7"/>
  <c r="J12" i="7"/>
  <c r="G12" i="7"/>
  <c r="AB12" i="7"/>
  <c r="F12" i="7"/>
  <c r="M12" i="7"/>
  <c r="U12" i="7"/>
  <c r="V12" i="7"/>
  <c r="AJ12" i="7"/>
  <c r="AC12" i="7"/>
  <c r="N12" i="7"/>
  <c r="Z12" i="7"/>
  <c r="AE12" i="7"/>
  <c r="K12" i="7"/>
  <c r="S12" i="7"/>
  <c r="AI12" i="7"/>
  <c r="T12" i="7"/>
  <c r="L12" i="7"/>
  <c r="AG12" i="7"/>
  <c r="C12" i="7"/>
  <c r="R12" i="7"/>
  <c r="AH12" i="7"/>
  <c r="AD12" i="7"/>
  <c r="Y12" i="7"/>
  <c r="P35" i="4"/>
  <c r="P26" i="4"/>
  <c r="P25" i="4"/>
  <c r="P24" i="4"/>
  <c r="P22" i="4"/>
  <c r="P20" i="4"/>
  <c r="P16" i="4"/>
  <c r="P10" i="4"/>
  <c r="P9" i="4"/>
  <c r="P2" i="4"/>
  <c r="W10" i="4"/>
  <c r="X10" i="4" s="1"/>
  <c r="G10" i="4" s="1"/>
  <c r="W27" i="4"/>
  <c r="X27" i="4" s="1"/>
  <c r="G27" i="4" s="1"/>
  <c r="W31" i="4"/>
  <c r="X31" i="4" s="1"/>
  <c r="G31" i="4" s="1"/>
  <c r="W34" i="4"/>
  <c r="X34" i="4" s="1"/>
  <c r="G34" i="4" s="1"/>
  <c r="V7" i="4"/>
  <c r="V3" i="4"/>
  <c r="X7" i="4"/>
  <c r="G7" i="4" s="1"/>
  <c r="V32" i="4"/>
  <c r="V16" i="4"/>
  <c r="W13" i="4"/>
  <c r="X13" i="4" s="1"/>
  <c r="G13" i="4" s="1"/>
  <c r="W36" i="4"/>
  <c r="X36" i="4" s="1"/>
  <c r="G36" i="4" s="1"/>
  <c r="P30" i="4"/>
  <c r="P21" i="4"/>
  <c r="AC27" i="7"/>
  <c r="I26" i="7"/>
  <c r="AC26" i="7"/>
  <c r="Y23" i="7"/>
  <c r="D19" i="7"/>
  <c r="B19" i="7"/>
  <c r="A19" i="7"/>
  <c r="I15" i="7"/>
  <c r="AJ11" i="7"/>
  <c r="AI11" i="7"/>
  <c r="M11" i="7"/>
  <c r="AA11" i="7"/>
  <c r="AE11" i="7"/>
  <c r="P11" i="7"/>
  <c r="V11" i="7"/>
  <c r="AH11" i="7"/>
  <c r="Q7" i="7"/>
  <c r="X7" i="7"/>
  <c r="R7" i="7"/>
  <c r="Y35" i="7"/>
  <c r="X35" i="7"/>
  <c r="N35" i="7"/>
  <c r="O35" i="7"/>
  <c r="R35" i="7"/>
  <c r="AH35" i="7"/>
  <c r="AI35" i="7"/>
  <c r="G35" i="7"/>
  <c r="M35" i="7"/>
  <c r="AJ35" i="7"/>
  <c r="V35" i="7"/>
  <c r="L35" i="7"/>
  <c r="S35" i="7"/>
  <c r="Q35" i="7"/>
  <c r="U35" i="7"/>
  <c r="AB35" i="7"/>
  <c r="I35" i="7"/>
  <c r="A35" i="7"/>
  <c r="AA35" i="7"/>
  <c r="T35" i="7"/>
  <c r="P35" i="7"/>
  <c r="Q27" i="7"/>
  <c r="R27" i="7"/>
  <c r="Y27" i="7"/>
  <c r="AD27" i="7"/>
  <c r="K27" i="7"/>
  <c r="N27" i="7"/>
  <c r="I27" i="7"/>
  <c r="Z27" i="7"/>
  <c r="S27" i="7"/>
  <c r="AF27" i="7"/>
  <c r="U27" i="7"/>
  <c r="AH27" i="7"/>
  <c r="AJ27" i="7"/>
  <c r="P27" i="7"/>
  <c r="AE27" i="7"/>
  <c r="AA27" i="7"/>
  <c r="W15" i="7"/>
  <c r="B15" i="7"/>
  <c r="J15" i="7"/>
  <c r="AF15" i="7"/>
  <c r="U15" i="7"/>
  <c r="K15" i="7"/>
  <c r="R15" i="7"/>
  <c r="AH15" i="7"/>
  <c r="AC15" i="7"/>
  <c r="Z15" i="7"/>
  <c r="C15" i="7"/>
  <c r="M15" i="7"/>
  <c r="AJ15" i="7"/>
  <c r="A15" i="7"/>
  <c r="Q15" i="7"/>
  <c r="AI15" i="7"/>
  <c r="T15" i="7"/>
  <c r="AE15" i="7"/>
  <c r="AD15" i="7"/>
  <c r="AG15" i="7"/>
  <c r="N15" i="7"/>
  <c r="V15" i="7"/>
  <c r="M27" i="7"/>
  <c r="L15" i="7"/>
  <c r="AC19" i="7"/>
  <c r="J35" i="7"/>
  <c r="G27" i="7"/>
  <c r="O15" i="7"/>
  <c r="Q19" i="7"/>
  <c r="K19" i="7"/>
  <c r="Q31" i="7"/>
  <c r="C35" i="7"/>
  <c r="W27" i="7"/>
  <c r="H35" i="7"/>
  <c r="Y15" i="7"/>
  <c r="A23" i="7"/>
  <c r="L23" i="7"/>
  <c r="AI23" i="7"/>
  <c r="F23" i="7"/>
  <c r="G23" i="7"/>
  <c r="S23" i="7"/>
  <c r="Q23" i="7"/>
  <c r="U23" i="7"/>
  <c r="AA23" i="7"/>
  <c r="AD23" i="7"/>
  <c r="K23" i="7"/>
  <c r="R23" i="7"/>
  <c r="P23" i="7"/>
  <c r="M23" i="7"/>
  <c r="V27" i="7"/>
  <c r="C27" i="7"/>
  <c r="F15" i="7"/>
  <c r="AG35" i="7"/>
  <c r="F35" i="7"/>
  <c r="J27" i="7"/>
  <c r="X15" i="7"/>
  <c r="J23" i="7"/>
  <c r="I23" i="7"/>
  <c r="AE31" i="7"/>
  <c r="AA15" i="7"/>
  <c r="Z23" i="7"/>
  <c r="X31" i="7"/>
  <c r="F31" i="7"/>
  <c r="AI31" i="7"/>
  <c r="AD31" i="7"/>
  <c r="AB31" i="7"/>
  <c r="G31" i="7"/>
  <c r="S31" i="7"/>
  <c r="D31" i="7"/>
  <c r="I31" i="7"/>
  <c r="V31" i="7"/>
  <c r="AA31" i="7"/>
  <c r="K31" i="7"/>
  <c r="Z31" i="7"/>
  <c r="L31" i="7"/>
  <c r="AJ31" i="7"/>
  <c r="T31" i="7"/>
  <c r="B31" i="7"/>
  <c r="J31" i="7"/>
  <c r="W31" i="7"/>
  <c r="A31" i="7"/>
  <c r="AG31" i="7"/>
  <c r="U31" i="7"/>
  <c r="AF19" i="7"/>
  <c r="T19" i="7"/>
  <c r="AI19" i="7"/>
  <c r="S19" i="7"/>
  <c r="C19" i="7"/>
  <c r="AJ19" i="7"/>
  <c r="W19" i="7"/>
  <c r="Y19" i="7"/>
  <c r="X19" i="7"/>
  <c r="P19" i="7"/>
  <c r="V19" i="7"/>
  <c r="M19" i="7"/>
  <c r="Z19" i="7"/>
  <c r="I19" i="7"/>
  <c r="O19" i="7"/>
  <c r="AD19" i="7"/>
  <c r="X27" i="7"/>
  <c r="S15" i="7"/>
  <c r="E35" i="7"/>
  <c r="AA19" i="7"/>
  <c r="AG27" i="7"/>
  <c r="X23" i="7"/>
  <c r="E31" i="7"/>
  <c r="C31" i="7"/>
  <c r="AH31" i="7"/>
  <c r="R31" i="7"/>
  <c r="AD30" i="7"/>
  <c r="AG34" i="7"/>
  <c r="K14" i="7"/>
  <c r="AI34" i="7"/>
  <c r="S14" i="7"/>
  <c r="N18" i="7"/>
  <c r="C14" i="7"/>
  <c r="D14" i="7"/>
  <c r="AE14" i="7"/>
  <c r="Y22" i="7"/>
  <c r="J14" i="7"/>
  <c r="F26" i="7"/>
  <c r="G30" i="7"/>
  <c r="AA30" i="7"/>
  <c r="Z26" i="7"/>
  <c r="AG22" i="7"/>
  <c r="L22" i="7"/>
  <c r="O31" i="7"/>
  <c r="G19" i="7"/>
  <c r="H15" i="7"/>
  <c r="E15" i="7"/>
  <c r="AD18" i="7"/>
  <c r="B18" i="7"/>
  <c r="P34" i="7"/>
  <c r="T34" i="7"/>
  <c r="L34" i="7"/>
  <c r="AJ18" i="7"/>
  <c r="AF34" i="7"/>
  <c r="U18" i="7"/>
  <c r="E14" i="7"/>
  <c r="X18" i="7"/>
  <c r="T14" i="7"/>
  <c r="AA26" i="7"/>
  <c r="AE22" i="7"/>
  <c r="Q30" i="7"/>
  <c r="R26" i="7"/>
  <c r="R30" i="7"/>
  <c r="AE34" i="7"/>
  <c r="AC18" i="7"/>
  <c r="W18" i="7"/>
  <c r="K26" i="7"/>
  <c r="C26" i="7"/>
  <c r="G15" i="7"/>
  <c r="AB7" i="7"/>
  <c r="U7" i="7"/>
  <c r="B7" i="7"/>
  <c r="N7" i="7"/>
  <c r="S11" i="7"/>
  <c r="J11" i="7"/>
  <c r="T11" i="7"/>
  <c r="C11" i="7"/>
  <c r="I7" i="7"/>
  <c r="Q11" i="7"/>
  <c r="D11" i="7"/>
  <c r="AD7" i="7"/>
  <c r="AG7" i="7"/>
  <c r="W11" i="7"/>
  <c r="AA7" i="7"/>
  <c r="S7" i="7"/>
  <c r="Z7" i="7"/>
  <c r="M7" i="7"/>
  <c r="AI7" i="7"/>
  <c r="AB11" i="7"/>
  <c r="AC11" i="7"/>
  <c r="R11" i="7"/>
  <c r="H7" i="7"/>
  <c r="K11" i="7"/>
  <c r="U11" i="7"/>
  <c r="E7" i="7"/>
  <c r="AC7" i="7"/>
  <c r="Y7" i="7"/>
  <c r="A7" i="7"/>
  <c r="AF7" i="7"/>
  <c r="W7" i="7"/>
  <c r="AH7" i="7"/>
  <c r="F7" i="7"/>
  <c r="V7" i="7"/>
  <c r="T7" i="7"/>
  <c r="O11" i="7"/>
  <c r="X11" i="7"/>
  <c r="K7" i="7"/>
  <c r="I11" i="7"/>
  <c r="AD11" i="7"/>
  <c r="Y11" i="7"/>
  <c r="O7" i="7"/>
  <c r="AE7" i="7"/>
  <c r="AG11" i="7"/>
  <c r="AJ30" i="7"/>
  <c r="F16" i="7"/>
  <c r="AI18" i="7"/>
  <c r="V22" i="7"/>
  <c r="V26" i="7"/>
  <c r="S30" i="7"/>
  <c r="X34" i="7"/>
  <c r="G14" i="7"/>
  <c r="I22" i="7"/>
  <c r="H26" i="7"/>
  <c r="O26" i="7"/>
  <c r="O30" i="7"/>
  <c r="U34" i="7"/>
  <c r="N13" i="7"/>
  <c r="N3" i="7"/>
  <c r="V3" i="7"/>
  <c r="T22" i="7"/>
  <c r="I10" i="7"/>
  <c r="H14" i="7"/>
  <c r="B34" i="7"/>
  <c r="AB34" i="7"/>
  <c r="AI30" i="7"/>
  <c r="AG26" i="7"/>
  <c r="AD26" i="7"/>
  <c r="H18" i="7"/>
  <c r="B14" i="7"/>
  <c r="A18" i="7"/>
  <c r="E22" i="7"/>
  <c r="E26" i="7"/>
  <c r="C34" i="7"/>
  <c r="W4" i="4"/>
  <c r="X4" i="4" s="1"/>
  <c r="G4" i="4" s="1"/>
  <c r="W23" i="4"/>
  <c r="X23" i="4" s="1"/>
  <c r="G23" i="4" s="1"/>
  <c r="O3" i="7"/>
  <c r="AG30" i="7"/>
  <c r="AH18" i="7"/>
  <c r="AA14" i="7"/>
  <c r="F3" i="7"/>
  <c r="B33" i="7"/>
  <c r="AG3" i="7"/>
  <c r="K30" i="7"/>
  <c r="AG14" i="7"/>
  <c r="AE18" i="7"/>
  <c r="Y34" i="7"/>
  <c r="A34" i="7"/>
  <c r="P18" i="7"/>
  <c r="AA34" i="7"/>
  <c r="W34" i="7"/>
  <c r="R34" i="7"/>
  <c r="W14" i="7"/>
  <c r="M34" i="7"/>
  <c r="T18" i="7"/>
  <c r="AB26" i="7"/>
  <c r="Y3" i="7"/>
  <c r="AE3" i="7"/>
  <c r="AH14" i="7"/>
  <c r="Z22" i="7"/>
  <c r="V14" i="7"/>
  <c r="M30" i="7"/>
  <c r="W22" i="7"/>
  <c r="F14" i="7"/>
  <c r="AC22" i="7"/>
  <c r="AE30" i="7"/>
  <c r="P22" i="7"/>
  <c r="Q18" i="7"/>
  <c r="Q22" i="7"/>
  <c r="Q26" i="7"/>
  <c r="P30" i="7"/>
  <c r="W30" i="7"/>
  <c r="O34" i="7"/>
  <c r="J7" i="7"/>
  <c r="X30" i="7"/>
  <c r="Q14" i="7"/>
  <c r="O18" i="7"/>
  <c r="F22" i="7"/>
  <c r="U22" i="7"/>
  <c r="W26" i="7"/>
  <c r="E30" i="7"/>
  <c r="V30" i="7"/>
  <c r="K34" i="7"/>
  <c r="R3" i="7"/>
  <c r="AI3" i="7"/>
  <c r="M18" i="7"/>
  <c r="I14" i="7"/>
  <c r="Y26" i="7"/>
  <c r="AD22" i="7"/>
  <c r="Y14" i="7"/>
  <c r="M14" i="7"/>
  <c r="T26" i="7"/>
  <c r="T30" i="7"/>
  <c r="W3" i="7"/>
  <c r="AF26" i="7"/>
  <c r="Q3" i="7"/>
  <c r="AB22" i="7"/>
  <c r="I3" i="7"/>
  <c r="AE35" i="7"/>
  <c r="W33" i="4"/>
  <c r="X33" i="4" s="1"/>
  <c r="G33" i="4" s="1"/>
  <c r="H34" i="7" s="1"/>
  <c r="W21" i="4"/>
  <c r="X21" i="4" s="1"/>
  <c r="G21" i="4" s="1"/>
  <c r="H22" i="7" s="1"/>
  <c r="N22" i="7"/>
  <c r="W19" i="4"/>
  <c r="X19" i="4" s="1"/>
  <c r="G19" i="4" s="1"/>
  <c r="W18" i="4"/>
  <c r="W12" i="4"/>
  <c r="X12" i="4" s="1"/>
  <c r="G12" i="4" s="1"/>
  <c r="V8" i="4"/>
  <c r="G32" i="7"/>
  <c r="M3" i="7"/>
  <c r="AD3" i="7"/>
  <c r="AH30" i="7"/>
  <c r="O14" i="7"/>
  <c r="AA25" i="7"/>
  <c r="Y30" i="7"/>
  <c r="A22" i="7"/>
  <c r="L14" i="7"/>
  <c r="Y8" i="7"/>
  <c r="AB14" i="7"/>
  <c r="AB30" i="7"/>
  <c r="V18" i="7"/>
  <c r="X22" i="7"/>
  <c r="X26" i="7"/>
  <c r="N30" i="7"/>
  <c r="U30" i="7"/>
  <c r="S34" i="7"/>
  <c r="AJ22" i="7"/>
  <c r="U14" i="7"/>
  <c r="K22" i="7"/>
  <c r="J26" i="7"/>
  <c r="J30" i="7"/>
  <c r="N34" i="7"/>
  <c r="J3" i="7"/>
  <c r="T3" i="7"/>
  <c r="J22" i="7"/>
  <c r="D22" i="7"/>
  <c r="AJ34" i="7"/>
  <c r="AH26" i="7"/>
  <c r="Y4" i="7"/>
  <c r="C22" i="7"/>
  <c r="A26" i="7"/>
  <c r="U26" i="7"/>
  <c r="W2" i="4"/>
  <c r="X2" i="4" s="1"/>
  <c r="G2" i="4" s="1"/>
  <c r="K3" i="7"/>
  <c r="AD34" i="7"/>
  <c r="AA22" i="7"/>
  <c r="AH34" i="7"/>
  <c r="B37" i="7"/>
  <c r="B35" i="7"/>
  <c r="G34" i="7"/>
  <c r="N31" i="7"/>
  <c r="J29" i="4"/>
  <c r="N26" i="7"/>
  <c r="R24" i="7"/>
  <c r="J18" i="4"/>
  <c r="J16" i="4"/>
  <c r="A37" i="7"/>
  <c r="A27" i="7"/>
  <c r="H14" i="4"/>
  <c r="E34" i="7"/>
  <c r="AC23" i="7"/>
  <c r="M31" i="7"/>
  <c r="AC20" i="7"/>
  <c r="E16" i="7"/>
  <c r="H22" i="4"/>
  <c r="M13" i="7"/>
  <c r="E11" i="7"/>
  <c r="F11" i="7"/>
  <c r="J9" i="4"/>
  <c r="AA8" i="7"/>
  <c r="Z8" i="7"/>
  <c r="K6" i="7"/>
  <c r="Z4" i="7"/>
  <c r="G22" i="7"/>
  <c r="C18" i="7"/>
  <c r="F19" i="7"/>
  <c r="G3" i="7"/>
  <c r="D34" i="7"/>
  <c r="A17" i="7"/>
  <c r="W9" i="4"/>
  <c r="X9" i="4" s="1"/>
  <c r="G9" i="4" s="1"/>
  <c r="H8" i="4"/>
  <c r="G11" i="7"/>
  <c r="AD14" i="7"/>
  <c r="P19" i="4"/>
  <c r="H16" i="7"/>
  <c r="A12" i="7"/>
  <c r="V21" i="4"/>
  <c r="W5" i="4"/>
  <c r="X5" i="4" s="1"/>
  <c r="G5" i="4" s="1"/>
  <c r="W6" i="4"/>
  <c r="X6" i="4" s="1"/>
  <c r="G6" i="4" s="1"/>
  <c r="W29" i="4"/>
  <c r="X29" i="4" s="1"/>
  <c r="G29" i="4" s="1"/>
  <c r="L30" i="7" s="1"/>
  <c r="W35" i="4"/>
  <c r="X35" i="4" s="1"/>
  <c r="G35" i="4" s="1"/>
  <c r="G6" i="5" s="1"/>
  <c r="E3" i="7"/>
  <c r="W30" i="4"/>
  <c r="X30" i="4" s="1"/>
  <c r="G30" i="4" s="1"/>
  <c r="V12" i="4"/>
  <c r="H3" i="7"/>
  <c r="D9" i="7"/>
  <c r="A33" i="7"/>
  <c r="G28" i="7"/>
  <c r="W26" i="4"/>
  <c r="X26" i="4" s="1"/>
  <c r="G26" i="4" s="1"/>
  <c r="D27" i="7" s="1"/>
  <c r="W32" i="4"/>
  <c r="X32" i="4" s="1"/>
  <c r="G32" i="4" s="1"/>
  <c r="I5" i="7"/>
  <c r="X11" i="4"/>
  <c r="G11" i="4" s="1"/>
  <c r="Z25" i="7"/>
  <c r="P33" i="4"/>
  <c r="S24" i="7"/>
  <c r="I9" i="4"/>
  <c r="W28" i="4"/>
  <c r="X28" i="4" s="1"/>
  <c r="G28" i="4" s="1"/>
  <c r="W17" i="4"/>
  <c r="X17" i="4" s="1"/>
  <c r="G17" i="4" s="1"/>
  <c r="D18" i="7" s="1"/>
  <c r="W16" i="4"/>
  <c r="X16" i="4" s="1"/>
  <c r="G16" i="4" s="1"/>
  <c r="V11" i="4"/>
  <c r="H11" i="7"/>
  <c r="V2" i="4"/>
  <c r="W3" i="4"/>
  <c r="X3" i="4" s="1"/>
  <c r="G3" i="4" s="1"/>
  <c r="W20" i="4"/>
  <c r="X20" i="4" s="1"/>
  <c r="G20" i="4" s="1"/>
  <c r="D21" i="7" s="1"/>
  <c r="D5" i="7"/>
  <c r="G6" i="10"/>
  <c r="L33" i="7"/>
  <c r="AF14" i="7"/>
  <c r="L7" i="7"/>
  <c r="G25" i="10"/>
  <c r="G20" i="10"/>
  <c r="H9" i="7"/>
  <c r="G13" i="10"/>
  <c r="D10" i="7"/>
  <c r="P8" i="7"/>
  <c r="G18" i="10"/>
  <c r="H12" i="7"/>
  <c r="G29" i="10"/>
  <c r="AF22" i="7"/>
  <c r="P28" i="7"/>
  <c r="AB13" i="7"/>
  <c r="G15" i="10"/>
  <c r="AF18" i="7"/>
  <c r="G22" i="10"/>
  <c r="P32" i="7"/>
  <c r="D30" i="7"/>
  <c r="G19" i="10"/>
  <c r="P13" i="7"/>
  <c r="G11" i="10"/>
  <c r="G3" i="10"/>
  <c r="G16" i="10"/>
  <c r="G30" i="10"/>
  <c r="G21" i="10"/>
  <c r="Z36" i="7"/>
  <c r="M26" i="7"/>
  <c r="Y36" i="7"/>
  <c r="AH36" i="7"/>
  <c r="AG36" i="7"/>
  <c r="T36" i="7"/>
  <c r="E36" i="7"/>
  <c r="W36" i="7"/>
  <c r="AI36" i="7"/>
  <c r="V36" i="7"/>
  <c r="K36" i="7"/>
  <c r="N36" i="7"/>
  <c r="P36" i="7"/>
  <c r="I36" i="7"/>
  <c r="X36" i="7"/>
  <c r="J36" i="7"/>
  <c r="M36" i="7"/>
  <c r="S36" i="7"/>
  <c r="A36" i="7"/>
  <c r="H7" i="4"/>
  <c r="N32" i="7"/>
  <c r="J34" i="4"/>
  <c r="J35" i="4"/>
  <c r="AC35" i="7"/>
  <c r="I33" i="7"/>
  <c r="I24" i="7"/>
  <c r="B26" i="7"/>
  <c r="K33" i="7"/>
  <c r="M28" i="7"/>
  <c r="A30" i="7"/>
  <c r="AC31" i="7"/>
  <c r="G31" i="10"/>
  <c r="D37" i="7"/>
  <c r="AC34" i="7"/>
  <c r="I21" i="4"/>
  <c r="G9" i="7"/>
  <c r="L4" i="7"/>
  <c r="P34" i="4"/>
  <c r="W25" i="4"/>
  <c r="X25" i="4" s="1"/>
  <c r="G25" i="4" s="1"/>
  <c r="W24" i="4"/>
  <c r="X24" i="4" s="1"/>
  <c r="G24" i="4" s="1"/>
  <c r="W22" i="4"/>
  <c r="X22" i="4" s="1"/>
  <c r="G22" i="4" s="1"/>
  <c r="G12" i="5" s="1"/>
  <c r="AB23" i="7"/>
  <c r="V18" i="4"/>
  <c r="X18" i="4"/>
  <c r="G18" i="4" s="1"/>
  <c r="E21" i="7"/>
  <c r="G21" i="7"/>
  <c r="I21" i="7"/>
  <c r="W21" i="7"/>
  <c r="J21" i="7"/>
  <c r="AJ21" i="7"/>
  <c r="W23" i="7"/>
  <c r="O23" i="7"/>
  <c r="T23" i="7"/>
  <c r="V23" i="7"/>
  <c r="B23" i="7"/>
  <c r="E23" i="7"/>
  <c r="N23" i="7"/>
  <c r="AG23" i="7"/>
  <c r="H23" i="7"/>
  <c r="AJ23" i="7"/>
  <c r="AE23" i="7"/>
  <c r="C23" i="7"/>
  <c r="AH23" i="7"/>
  <c r="W32" i="7"/>
  <c r="L32" i="7"/>
  <c r="I30" i="7"/>
  <c r="C30" i="7"/>
  <c r="Z30" i="7"/>
  <c r="F18" i="7"/>
  <c r="L18" i="7"/>
  <c r="C29" i="7"/>
  <c r="J28" i="4"/>
  <c r="AD35" i="7"/>
  <c r="K35" i="7"/>
  <c r="AF35" i="7"/>
  <c r="AG33" i="7"/>
  <c r="S33" i="7"/>
  <c r="C33" i="7"/>
  <c r="P29" i="7"/>
  <c r="Z29" i="7"/>
  <c r="F29" i="7"/>
  <c r="AI27" i="7"/>
  <c r="B27" i="7"/>
  <c r="E27" i="7"/>
  <c r="AE24" i="7"/>
  <c r="L21" i="7"/>
  <c r="AI21" i="7"/>
  <c r="AH21" i="7"/>
  <c r="U21" i="7"/>
  <c r="A21" i="7"/>
  <c r="AG19" i="7"/>
  <c r="R19" i="7"/>
  <c r="AE19" i="7"/>
  <c r="AB19" i="7"/>
  <c r="N19" i="7"/>
  <c r="I18" i="7"/>
  <c r="AA16" i="7"/>
  <c r="B29" i="7"/>
  <c r="J15" i="4"/>
  <c r="F27" i="7"/>
  <c r="C28" i="7"/>
  <c r="B11" i="7"/>
  <c r="O22" i="7"/>
  <c r="E20" i="7"/>
  <c r="AC30" i="7"/>
  <c r="A11" i="7"/>
  <c r="E19" i="7"/>
  <c r="M22" i="7"/>
  <c r="U6" i="7"/>
  <c r="A3" i="7"/>
  <c r="H4" i="4"/>
  <c r="P31" i="7" l="1"/>
  <c r="G5" i="5"/>
  <c r="L9" i="7"/>
  <c r="G3" i="5"/>
  <c r="L26" i="7"/>
  <c r="G14" i="5"/>
  <c r="AB8" i="7"/>
  <c r="G8" i="5"/>
  <c r="D7" i="7"/>
  <c r="G7" i="5"/>
  <c r="G4" i="5"/>
  <c r="D3" i="7"/>
  <c r="G11" i="5"/>
  <c r="D13" i="7"/>
  <c r="G13" i="5"/>
  <c r="G10" i="5"/>
  <c r="H28" i="7"/>
  <c r="G9" i="5"/>
  <c r="P5" i="7"/>
  <c r="T5" i="7"/>
  <c r="D33" i="7"/>
  <c r="P33" i="7"/>
  <c r="D6" i="7"/>
  <c r="P6" i="7"/>
  <c r="AF30" i="7"/>
  <c r="D4" i="7"/>
  <c r="P4" i="7"/>
  <c r="D29" i="7"/>
  <c r="H29" i="7"/>
  <c r="AB3" i="7"/>
  <c r="P7" i="7"/>
  <c r="AB27" i="7"/>
  <c r="L37" i="7"/>
  <c r="AB37" i="7"/>
  <c r="H8" i="7"/>
  <c r="H32" i="7"/>
  <c r="D32" i="7"/>
  <c r="H30" i="7"/>
  <c r="AB36" i="7"/>
  <c r="H36" i="7"/>
  <c r="L10" i="7"/>
  <c r="H10" i="7"/>
  <c r="AF20" i="7"/>
  <c r="D20" i="7"/>
  <c r="D23" i="7"/>
  <c r="T24" i="7"/>
  <c r="D24" i="7"/>
  <c r="L19" i="7"/>
  <c r="H31" i="7"/>
  <c r="D12" i="7"/>
  <c r="L6" i="7"/>
  <c r="P21" i="7"/>
  <c r="G14" i="10"/>
  <c r="D17" i="7"/>
  <c r="G5" i="10"/>
  <c r="D35" i="7"/>
  <c r="AF23" i="7"/>
  <c r="D26" i="7"/>
  <c r="P26" i="7"/>
  <c r="H19" i="7"/>
  <c r="H25" i="7"/>
  <c r="G7" i="10"/>
  <c r="AB25" i="7"/>
  <c r="AB4" i="7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8"/>
            <color indexed="81"/>
            <rFont val="Tahoma"/>
          </rPr>
          <t>Division 1 = Electra Glide Expert
Division 2 = Road King Expert
Division 3 = Other Expert
Division 4 = Electra Glide Intermediate
Division 5 = Road King Intermediate
Division 6 = Other Intermediate
Division 7 = Electra Glide Novice
Division 8 = Road King Novice
Division 9 = Other Novice</t>
        </r>
      </text>
    </comment>
  </commentList>
</comments>
</file>

<file path=xl/sharedStrings.xml><?xml version="1.0" encoding="utf-8"?>
<sst xmlns="http://schemas.openxmlformats.org/spreadsheetml/2006/main" count="1162" uniqueCount="234">
  <si>
    <t>Individual Name</t>
  </si>
  <si>
    <t>Team Name</t>
  </si>
  <si>
    <t>Penalty</t>
  </si>
  <si>
    <t>Total Score</t>
  </si>
  <si>
    <t>Individual Score</t>
  </si>
  <si>
    <t>Bonus</t>
  </si>
  <si>
    <t>R-1 Gross</t>
  </si>
  <si>
    <t>R-1 Net</t>
  </si>
  <si>
    <t>R-2 Gross</t>
  </si>
  <si>
    <t>R-2 Net</t>
  </si>
  <si>
    <t>Rider #</t>
  </si>
  <si>
    <t>Team #</t>
  </si>
  <si>
    <t>Division</t>
  </si>
  <si>
    <t>Agency</t>
  </si>
  <si>
    <t>Buckley</t>
  </si>
  <si>
    <t>Mike</t>
  </si>
  <si>
    <t>Scott</t>
  </si>
  <si>
    <t>Name</t>
  </si>
  <si>
    <t>Score</t>
  </si>
  <si>
    <t>Total Bonus</t>
  </si>
  <si>
    <t>Division Results</t>
  </si>
  <si>
    <t>Expert Road King</t>
  </si>
  <si>
    <t>Expert Electra Glide</t>
  </si>
  <si>
    <t>Novice Electra Glide</t>
  </si>
  <si>
    <t>Raw Time</t>
  </si>
  <si>
    <t>Glunt</t>
  </si>
  <si>
    <t>Donnie</t>
  </si>
  <si>
    <t>Armstrong</t>
  </si>
  <si>
    <t>Greg</t>
  </si>
  <si>
    <t>Barrett</t>
  </si>
  <si>
    <t>Lyne</t>
  </si>
  <si>
    <t>Zach</t>
  </si>
  <si>
    <t>Sheffield</t>
  </si>
  <si>
    <t>Brett</t>
  </si>
  <si>
    <t>Novice</t>
  </si>
  <si>
    <t>Expert</t>
  </si>
  <si>
    <t>Intermediate</t>
  </si>
  <si>
    <t>Number</t>
  </si>
  <si>
    <t>Last</t>
  </si>
  <si>
    <t>First</t>
  </si>
  <si>
    <t>Class</t>
  </si>
  <si>
    <t>Expert Other</t>
  </si>
  <si>
    <t>Intermediate Electra Glide</t>
  </si>
  <si>
    <t>Intermediate Road King</t>
  </si>
  <si>
    <t>Intermediate Other</t>
  </si>
  <si>
    <t>Novice Road King</t>
  </si>
  <si>
    <t>Novice Other</t>
  </si>
  <si>
    <t>Minutes</t>
  </si>
  <si>
    <t>Seconds</t>
  </si>
  <si>
    <t>Total</t>
  </si>
  <si>
    <t>Rank</t>
  </si>
  <si>
    <t>Category</t>
  </si>
  <si>
    <t>Team Results</t>
  </si>
  <si>
    <t>Challenge</t>
  </si>
  <si>
    <t>Competition</t>
  </si>
  <si>
    <t>Mr. Rodeo Results</t>
  </si>
  <si>
    <t>James</t>
  </si>
  <si>
    <t>Ben</t>
  </si>
  <si>
    <t>Canfield</t>
  </si>
  <si>
    <t>Laird</t>
  </si>
  <si>
    <t>Eddie</t>
  </si>
  <si>
    <t>Corbin</t>
  </si>
  <si>
    <t>Terry</t>
  </si>
  <si>
    <t>FSUPD</t>
  </si>
  <si>
    <t>TPD</t>
  </si>
  <si>
    <t>FHP</t>
  </si>
  <si>
    <t>Robert</t>
  </si>
  <si>
    <t>Cummings</t>
  </si>
  <si>
    <t>Ricky</t>
  </si>
  <si>
    <t>Eric</t>
  </si>
  <si>
    <t>Companion</t>
  </si>
  <si>
    <t>Joseph</t>
  </si>
  <si>
    <t>Rodes</t>
  </si>
  <si>
    <t>Ballard</t>
  </si>
  <si>
    <t>Chase</t>
  </si>
  <si>
    <t>Morris</t>
  </si>
  <si>
    <t>Glover</t>
  </si>
  <si>
    <t>Boudreaux</t>
  </si>
  <si>
    <t>Brian</t>
  </si>
  <si>
    <t>Haire</t>
  </si>
  <si>
    <t>Randall</t>
  </si>
  <si>
    <t>Williams</t>
  </si>
  <si>
    <t>Johnson</t>
  </si>
  <si>
    <t>Marcus</t>
  </si>
  <si>
    <t>Frank</t>
  </si>
  <si>
    <t>Van Sant</t>
  </si>
  <si>
    <t>Mitch</t>
  </si>
  <si>
    <t>Vanberber</t>
  </si>
  <si>
    <t>Shawn</t>
  </si>
  <si>
    <t>Andrews</t>
  </si>
  <si>
    <t>Phil</t>
  </si>
  <si>
    <t>Gaines</t>
  </si>
  <si>
    <t>Garrett</t>
  </si>
  <si>
    <t>Fagan</t>
  </si>
  <si>
    <t>Rich</t>
  </si>
  <si>
    <t>Seminole County</t>
  </si>
  <si>
    <t>Muscle Shoals PD</t>
  </si>
  <si>
    <t>Individual Slow Ride</t>
  </si>
  <si>
    <t>Riders</t>
  </si>
  <si>
    <t>Place</t>
  </si>
  <si>
    <t>FSU</t>
  </si>
  <si>
    <t>Seminole PD</t>
  </si>
  <si>
    <t>O'Neal</t>
  </si>
  <si>
    <t>Clark</t>
  </si>
  <si>
    <t>Tim</t>
  </si>
  <si>
    <t>Roeder</t>
  </si>
  <si>
    <t>Dustin</t>
  </si>
  <si>
    <t>Jeffery</t>
  </si>
  <si>
    <t>Crews</t>
  </si>
  <si>
    <t>Citrus County</t>
  </si>
  <si>
    <t>Briggs</t>
  </si>
  <si>
    <t>De-Jesus Jr.</t>
  </si>
  <si>
    <t>Ray</t>
  </si>
  <si>
    <t>North Miami Police</t>
  </si>
  <si>
    <t>Charlie</t>
  </si>
  <si>
    <t>Creswell</t>
  </si>
  <si>
    <t>Dean</t>
  </si>
  <si>
    <t>Cedric</t>
  </si>
  <si>
    <t>Forsyth</t>
  </si>
  <si>
    <t>Greggory</t>
  </si>
  <si>
    <t>Zyskoluski</t>
  </si>
  <si>
    <t>Gainesville PD</t>
  </si>
  <si>
    <t>Fundenburg</t>
  </si>
  <si>
    <t>Leon County S.O.</t>
  </si>
  <si>
    <t>Ganim</t>
  </si>
  <si>
    <t>Emil</t>
  </si>
  <si>
    <t>Jason</t>
  </si>
  <si>
    <t>Florida DOT LEL</t>
  </si>
  <si>
    <t>Cresswell</t>
  </si>
  <si>
    <t>DQ</t>
  </si>
  <si>
    <t>Folsom</t>
  </si>
  <si>
    <t>Larry</t>
  </si>
  <si>
    <t>Varble</t>
  </si>
  <si>
    <t>Tallahassee Police Dept.</t>
  </si>
  <si>
    <t>Yancy</t>
  </si>
  <si>
    <t>Alachua County S. O.</t>
  </si>
  <si>
    <t>Pittman</t>
  </si>
  <si>
    <t>Behel</t>
  </si>
  <si>
    <t>Jeremy</t>
  </si>
  <si>
    <t>Muscle Shoals P.D.</t>
  </si>
  <si>
    <t>Smith</t>
  </si>
  <si>
    <t>Jimmie</t>
  </si>
  <si>
    <t>Orange County S.O.</t>
  </si>
  <si>
    <t>Pat</t>
  </si>
  <si>
    <t>Seminole County S.O.</t>
  </si>
  <si>
    <t>Lappas</t>
  </si>
  <si>
    <t>Michael</t>
  </si>
  <si>
    <t>Jenkins</t>
  </si>
  <si>
    <t>Bryce</t>
  </si>
  <si>
    <t>FSU PD</t>
  </si>
  <si>
    <t>Black</t>
  </si>
  <si>
    <t>Shannon</t>
  </si>
  <si>
    <t>Cedrick</t>
  </si>
  <si>
    <t>Timothy</t>
  </si>
  <si>
    <t>Privette</t>
  </si>
  <si>
    <t>Chris</t>
  </si>
  <si>
    <t>Rick</t>
  </si>
  <si>
    <t>Adams</t>
  </si>
  <si>
    <t>DeJesus</t>
  </si>
  <si>
    <t>North Miami P.D.</t>
  </si>
  <si>
    <t>Jeff</t>
  </si>
  <si>
    <t>Hernandez</t>
  </si>
  <si>
    <t>Bernie</t>
  </si>
  <si>
    <t>Josh</t>
  </si>
  <si>
    <t>Laffitte</t>
  </si>
  <si>
    <t>Travis</t>
  </si>
  <si>
    <t>Carrlulol</t>
  </si>
  <si>
    <t>Cail</t>
  </si>
  <si>
    <t>Jody</t>
  </si>
  <si>
    <t>Grabus</t>
  </si>
  <si>
    <t>Kyle</t>
  </si>
  <si>
    <t>Sivori</t>
  </si>
  <si>
    <t>Bob</t>
  </si>
  <si>
    <t>New York</t>
  </si>
  <si>
    <t>Pettes</t>
  </si>
  <si>
    <t>Phillip</t>
  </si>
  <si>
    <t>Molina</t>
  </si>
  <si>
    <t>Tony</t>
  </si>
  <si>
    <t>Bailey</t>
  </si>
  <si>
    <t>Ryan</t>
  </si>
  <si>
    <t>Allison</t>
  </si>
  <si>
    <t>Volusia County S.O.</t>
  </si>
  <si>
    <t>Ford</t>
  </si>
  <si>
    <t>Strickland</t>
  </si>
  <si>
    <t>Steve</t>
  </si>
  <si>
    <t>Lakeland P.D.</t>
  </si>
  <si>
    <t>Lecatee</t>
  </si>
  <si>
    <t>Wheeler</t>
  </si>
  <si>
    <t>Littlejohn</t>
  </si>
  <si>
    <t>Joe</t>
  </si>
  <si>
    <t>Hon</t>
  </si>
  <si>
    <t>Randy</t>
  </si>
  <si>
    <t>Lake County S.O.</t>
  </si>
  <si>
    <t>Bowden</t>
  </si>
  <si>
    <t>Matthew</t>
  </si>
  <si>
    <t>McKoy</t>
  </si>
  <si>
    <t>Mikell</t>
  </si>
  <si>
    <t>Rosario</t>
  </si>
  <si>
    <t>Miguel</t>
  </si>
  <si>
    <t>Nelson</t>
  </si>
  <si>
    <t>Borjas</t>
  </si>
  <si>
    <t>Stafford</t>
  </si>
  <si>
    <t>Bobby</t>
  </si>
  <si>
    <t>Grimsley</t>
  </si>
  <si>
    <t>Rob</t>
  </si>
  <si>
    <t>Charleston</t>
  </si>
  <si>
    <t>Hutchko</t>
  </si>
  <si>
    <t>Christopher</t>
  </si>
  <si>
    <t>Bradenton P.D.</t>
  </si>
  <si>
    <t>Grandfathers</t>
  </si>
  <si>
    <t>Swamp Monsters</t>
  </si>
  <si>
    <t>Ride Masters</t>
  </si>
  <si>
    <t>Hon's Hotties</t>
  </si>
  <si>
    <t>Nick &amp; Jimbo's Kids</t>
  </si>
  <si>
    <t>Orange Co. S.O. #1</t>
  </si>
  <si>
    <t>Orange Co. S.O. #2</t>
  </si>
  <si>
    <t>Leon Co. S.O.</t>
  </si>
  <si>
    <t>The Misfits</t>
  </si>
  <si>
    <t>Darth Vader &amp; Storm Troopers</t>
  </si>
  <si>
    <t>The Extras</t>
  </si>
  <si>
    <t>Andre "Ben"</t>
  </si>
  <si>
    <t>Pat Smith</t>
  </si>
  <si>
    <t>Hoon</t>
  </si>
  <si>
    <t>Jimmy Smith</t>
  </si>
  <si>
    <t>Lappes</t>
  </si>
  <si>
    <t>Gabrius</t>
  </si>
  <si>
    <t>Roder</t>
  </si>
  <si>
    <t>Josh Smith</t>
  </si>
  <si>
    <t>2 Grandfathers</t>
  </si>
  <si>
    <t>Challenge Ride</t>
  </si>
  <si>
    <t>Team Slow Ride Results</t>
  </si>
  <si>
    <t>Total Time</t>
  </si>
  <si>
    <t>Mr Rodeo Rankings</t>
  </si>
  <si>
    <t>Vader &amp; Storm Troopers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</si>
</sst>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0"/>
      <name val="Arial"/>
    </font>
    <font>
      <sz val="8"/>
      <name val="Arial"/>
    </font>
    <font>
      <b/>
      <sz val="8"/>
      <color indexed="81"/>
      <name val="Tahoma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7" fillId="0" borderId="0" xfId="0" applyFont="1"/>
    <xf numFmtId="2" fontId="4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7" fillId="0" borderId="1" xfId="0" applyFont="1" applyBorder="1"/>
    <xf numFmtId="0" fontId="4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6" borderId="1" xfId="0" applyNumberFormat="1" applyFill="1" applyBorder="1"/>
    <xf numFmtId="0" fontId="0" fillId="0" borderId="2" xfId="0" applyBorder="1" applyAlignment="1">
      <alignment horizontal="center"/>
    </xf>
    <xf numFmtId="0" fontId="3" fillId="0" borderId="0" xfId="0" applyFont="1" applyBorder="1"/>
    <xf numFmtId="0" fontId="0" fillId="6" borderId="2" xfId="0" applyFill="1" applyBorder="1" applyAlignment="1">
      <alignment horizontal="center"/>
    </xf>
    <xf numFmtId="0" fontId="0" fillId="6" borderId="0" xfId="0" applyFill="1" applyBorder="1"/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4" fillId="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J16" sqref="J16"/>
    </sheetView>
  </sheetViews>
  <sheetFormatPr defaultRowHeight="12.75" x14ac:dyDescent="0.2"/>
  <cols>
    <col min="1" max="1" width="11" style="1" customWidth="1"/>
    <col min="2" max="2" width="14" bestFit="1" customWidth="1"/>
    <col min="3" max="3" width="22.7109375" bestFit="1" customWidth="1"/>
    <col min="4" max="4" width="22.7109375" style="1" bestFit="1" customWidth="1"/>
    <col min="5" max="5" width="11.140625" style="11" bestFit="1" customWidth="1"/>
    <col min="6" max="8" width="9.140625" style="1"/>
    <col min="11" max="11" width="22.140625" customWidth="1"/>
  </cols>
  <sheetData>
    <row r="1" spans="1:11" s="2" customFormat="1" x14ac:dyDescent="0.2">
      <c r="A1" s="2" t="s">
        <v>37</v>
      </c>
      <c r="B1" s="2" t="s">
        <v>38</v>
      </c>
      <c r="C1" s="2" t="s">
        <v>39</v>
      </c>
      <c r="D1" s="2" t="s">
        <v>13</v>
      </c>
      <c r="E1" s="10" t="s">
        <v>40</v>
      </c>
      <c r="F1" s="2" t="s">
        <v>12</v>
      </c>
      <c r="G1" s="2" t="s">
        <v>51</v>
      </c>
      <c r="H1" s="2" t="s">
        <v>11</v>
      </c>
      <c r="J1" s="73" t="s">
        <v>1</v>
      </c>
      <c r="K1" s="73"/>
    </row>
    <row r="2" spans="1:11" x14ac:dyDescent="0.2">
      <c r="A2">
        <v>1</v>
      </c>
      <c r="B2" t="s">
        <v>130</v>
      </c>
      <c r="C2" t="s">
        <v>131</v>
      </c>
      <c r="D2" t="s">
        <v>123</v>
      </c>
      <c r="E2" t="s">
        <v>34</v>
      </c>
      <c r="F2">
        <v>7</v>
      </c>
      <c r="G2" s="1">
        <v>1</v>
      </c>
      <c r="J2">
        <v>1</v>
      </c>
      <c r="K2" t="s">
        <v>209</v>
      </c>
    </row>
    <row r="3" spans="1:11" x14ac:dyDescent="0.2">
      <c r="A3">
        <v>2</v>
      </c>
      <c r="B3" t="s">
        <v>132</v>
      </c>
      <c r="C3" t="s">
        <v>66</v>
      </c>
      <c r="D3" t="s">
        <v>133</v>
      </c>
      <c r="E3" t="s">
        <v>34</v>
      </c>
      <c r="F3">
        <v>7</v>
      </c>
      <c r="G3" s="1">
        <v>1</v>
      </c>
      <c r="J3">
        <v>2</v>
      </c>
      <c r="K3" t="s">
        <v>210</v>
      </c>
    </row>
    <row r="4" spans="1:11" x14ac:dyDescent="0.2">
      <c r="A4">
        <v>3</v>
      </c>
      <c r="B4" t="s">
        <v>134</v>
      </c>
      <c r="C4" t="s">
        <v>56</v>
      </c>
      <c r="D4" t="s">
        <v>135</v>
      </c>
      <c r="E4" t="s">
        <v>36</v>
      </c>
      <c r="F4">
        <v>5</v>
      </c>
      <c r="G4" s="1">
        <v>2</v>
      </c>
      <c r="J4">
        <v>3</v>
      </c>
      <c r="K4" t="s">
        <v>211</v>
      </c>
    </row>
    <row r="5" spans="1:11" x14ac:dyDescent="0.2">
      <c r="A5">
        <v>4</v>
      </c>
      <c r="B5" t="s">
        <v>136</v>
      </c>
      <c r="C5" t="s">
        <v>56</v>
      </c>
      <c r="D5" t="s">
        <v>123</v>
      </c>
      <c r="E5" t="s">
        <v>36</v>
      </c>
      <c r="F5">
        <v>4</v>
      </c>
      <c r="G5" s="1">
        <v>1</v>
      </c>
      <c r="H5" s="30"/>
      <c r="J5">
        <v>4</v>
      </c>
      <c r="K5" t="s">
        <v>212</v>
      </c>
    </row>
    <row r="6" spans="1:11" x14ac:dyDescent="0.2">
      <c r="A6">
        <v>5</v>
      </c>
      <c r="B6" t="s">
        <v>137</v>
      </c>
      <c r="C6" t="s">
        <v>138</v>
      </c>
      <c r="D6" t="s">
        <v>139</v>
      </c>
      <c r="E6" t="s">
        <v>36</v>
      </c>
      <c r="F6">
        <v>4</v>
      </c>
      <c r="G6" s="1">
        <v>1</v>
      </c>
      <c r="H6" s="30"/>
      <c r="J6">
        <v>5</v>
      </c>
      <c r="K6" t="s">
        <v>213</v>
      </c>
    </row>
    <row r="7" spans="1:11" x14ac:dyDescent="0.2">
      <c r="A7">
        <v>6</v>
      </c>
      <c r="B7" t="s">
        <v>140</v>
      </c>
      <c r="C7" t="s">
        <v>141</v>
      </c>
      <c r="D7" t="s">
        <v>142</v>
      </c>
      <c r="E7" t="s">
        <v>35</v>
      </c>
      <c r="F7">
        <v>2</v>
      </c>
      <c r="G7" s="1">
        <v>2</v>
      </c>
      <c r="H7" s="30"/>
      <c r="J7">
        <v>6</v>
      </c>
      <c r="K7" s="35" t="s">
        <v>214</v>
      </c>
    </row>
    <row r="8" spans="1:11" x14ac:dyDescent="0.2">
      <c r="A8">
        <v>7</v>
      </c>
      <c r="B8" t="s">
        <v>140</v>
      </c>
      <c r="C8" t="s">
        <v>143</v>
      </c>
      <c r="D8" t="s">
        <v>144</v>
      </c>
      <c r="E8" t="s">
        <v>35</v>
      </c>
      <c r="F8">
        <v>3</v>
      </c>
      <c r="G8" s="1">
        <v>3</v>
      </c>
      <c r="J8">
        <v>7</v>
      </c>
      <c r="K8" s="35" t="s">
        <v>215</v>
      </c>
    </row>
    <row r="9" spans="1:11" x14ac:dyDescent="0.2">
      <c r="A9">
        <v>8</v>
      </c>
      <c r="B9" t="s">
        <v>145</v>
      </c>
      <c r="C9" t="s">
        <v>146</v>
      </c>
      <c r="D9" t="s">
        <v>142</v>
      </c>
      <c r="E9" t="s">
        <v>35</v>
      </c>
      <c r="F9">
        <v>2</v>
      </c>
      <c r="G9" s="1">
        <v>2</v>
      </c>
      <c r="J9">
        <v>8</v>
      </c>
      <c r="K9" s="35" t="s">
        <v>100</v>
      </c>
    </row>
    <row r="10" spans="1:11" x14ac:dyDescent="0.2">
      <c r="A10">
        <v>9</v>
      </c>
      <c r="B10" t="s">
        <v>147</v>
      </c>
      <c r="C10" t="s">
        <v>148</v>
      </c>
      <c r="D10" t="s">
        <v>123</v>
      </c>
      <c r="E10" t="s">
        <v>36</v>
      </c>
      <c r="F10">
        <v>4</v>
      </c>
      <c r="G10" s="1">
        <v>1</v>
      </c>
      <c r="J10">
        <v>9</v>
      </c>
      <c r="K10" s="35" t="s">
        <v>216</v>
      </c>
    </row>
    <row r="11" spans="1:11" x14ac:dyDescent="0.2">
      <c r="A11">
        <v>10</v>
      </c>
      <c r="B11" t="s">
        <v>14</v>
      </c>
      <c r="C11" t="s">
        <v>220</v>
      </c>
      <c r="D11" t="s">
        <v>149</v>
      </c>
      <c r="E11" t="s">
        <v>35</v>
      </c>
      <c r="F11">
        <v>2</v>
      </c>
      <c r="G11" s="1">
        <v>2</v>
      </c>
      <c r="J11">
        <v>10</v>
      </c>
      <c r="K11" s="35" t="s">
        <v>217</v>
      </c>
    </row>
    <row r="12" spans="1:11" x14ac:dyDescent="0.2">
      <c r="A12">
        <v>11</v>
      </c>
      <c r="B12" t="s">
        <v>105</v>
      </c>
      <c r="C12" t="s">
        <v>106</v>
      </c>
      <c r="D12" t="s">
        <v>133</v>
      </c>
      <c r="E12" t="s">
        <v>35</v>
      </c>
      <c r="F12">
        <v>1</v>
      </c>
      <c r="G12" s="1">
        <v>1</v>
      </c>
      <c r="J12">
        <v>11</v>
      </c>
      <c r="K12" s="35" t="s">
        <v>233</v>
      </c>
    </row>
    <row r="13" spans="1:11" x14ac:dyDescent="0.2">
      <c r="A13">
        <v>12</v>
      </c>
      <c r="B13" t="s">
        <v>32</v>
      </c>
      <c r="C13" t="s">
        <v>33</v>
      </c>
      <c r="D13" t="s">
        <v>149</v>
      </c>
      <c r="E13" t="s">
        <v>35</v>
      </c>
      <c r="F13">
        <v>2</v>
      </c>
      <c r="G13" s="1">
        <v>2</v>
      </c>
      <c r="H13" s="15"/>
      <c r="J13">
        <v>12</v>
      </c>
      <c r="K13" s="35" t="s">
        <v>219</v>
      </c>
    </row>
    <row r="14" spans="1:11" x14ac:dyDescent="0.2">
      <c r="A14">
        <v>13</v>
      </c>
      <c r="B14" t="s">
        <v>150</v>
      </c>
      <c r="C14" t="s">
        <v>151</v>
      </c>
      <c r="D14" t="s">
        <v>123</v>
      </c>
      <c r="E14" t="s">
        <v>35</v>
      </c>
      <c r="F14">
        <v>1</v>
      </c>
      <c r="G14" s="1">
        <v>1</v>
      </c>
    </row>
    <row r="15" spans="1:11" x14ac:dyDescent="0.2">
      <c r="A15">
        <v>14</v>
      </c>
      <c r="B15" t="s">
        <v>75</v>
      </c>
      <c r="C15" t="s">
        <v>152</v>
      </c>
      <c r="D15" t="s">
        <v>139</v>
      </c>
      <c r="E15" t="s">
        <v>35</v>
      </c>
      <c r="F15">
        <v>1</v>
      </c>
      <c r="G15" s="1">
        <v>1</v>
      </c>
    </row>
    <row r="16" spans="1:11" x14ac:dyDescent="0.2">
      <c r="A16">
        <v>15</v>
      </c>
      <c r="B16" t="s">
        <v>103</v>
      </c>
      <c r="C16" t="s">
        <v>153</v>
      </c>
      <c r="D16" t="s">
        <v>133</v>
      </c>
      <c r="E16" t="s">
        <v>35</v>
      </c>
      <c r="F16">
        <v>1</v>
      </c>
      <c r="G16" s="1">
        <v>1</v>
      </c>
      <c r="H16" s="15"/>
    </row>
    <row r="17" spans="1:8" x14ac:dyDescent="0.2">
      <c r="A17">
        <v>16</v>
      </c>
      <c r="B17" t="s">
        <v>154</v>
      </c>
      <c r="C17" t="s">
        <v>155</v>
      </c>
      <c r="D17" t="s">
        <v>135</v>
      </c>
      <c r="E17" t="s">
        <v>36</v>
      </c>
      <c r="F17">
        <v>5</v>
      </c>
      <c r="G17" s="1">
        <v>2</v>
      </c>
    </row>
    <row r="18" spans="1:8" x14ac:dyDescent="0.2">
      <c r="A18">
        <v>17</v>
      </c>
      <c r="B18" t="s">
        <v>67</v>
      </c>
      <c r="C18" t="s">
        <v>156</v>
      </c>
      <c r="D18" t="s">
        <v>144</v>
      </c>
      <c r="E18" t="s">
        <v>35</v>
      </c>
      <c r="F18">
        <v>3</v>
      </c>
      <c r="G18" s="1">
        <v>3</v>
      </c>
    </row>
    <row r="19" spans="1:8" x14ac:dyDescent="0.2">
      <c r="A19">
        <v>18</v>
      </c>
      <c r="B19" t="s">
        <v>157</v>
      </c>
      <c r="C19" t="s">
        <v>66</v>
      </c>
      <c r="D19" t="s">
        <v>133</v>
      </c>
      <c r="E19" t="s">
        <v>35</v>
      </c>
      <c r="F19">
        <v>1</v>
      </c>
      <c r="G19" s="1">
        <v>1</v>
      </c>
    </row>
    <row r="20" spans="1:8" x14ac:dyDescent="0.2">
      <c r="A20">
        <v>19</v>
      </c>
      <c r="B20" t="s">
        <v>108</v>
      </c>
      <c r="C20" t="s">
        <v>15</v>
      </c>
      <c r="D20" t="s">
        <v>133</v>
      </c>
      <c r="E20" t="s">
        <v>36</v>
      </c>
      <c r="F20">
        <v>4</v>
      </c>
      <c r="G20" s="1">
        <v>1</v>
      </c>
    </row>
    <row r="21" spans="1:8" x14ac:dyDescent="0.2">
      <c r="A21">
        <v>20</v>
      </c>
      <c r="B21" t="s">
        <v>158</v>
      </c>
      <c r="C21" t="s">
        <v>112</v>
      </c>
      <c r="D21" t="s">
        <v>159</v>
      </c>
      <c r="E21" t="s">
        <v>35</v>
      </c>
      <c r="F21">
        <v>2</v>
      </c>
      <c r="G21" s="1">
        <v>2</v>
      </c>
    </row>
    <row r="22" spans="1:8" x14ac:dyDescent="0.2">
      <c r="A22">
        <v>21</v>
      </c>
      <c r="B22" t="s">
        <v>73</v>
      </c>
      <c r="C22" t="s">
        <v>160</v>
      </c>
      <c r="D22" t="s">
        <v>133</v>
      </c>
      <c r="E22" t="s">
        <v>35</v>
      </c>
      <c r="F22">
        <v>1</v>
      </c>
      <c r="G22" s="1">
        <v>1</v>
      </c>
    </row>
    <row r="23" spans="1:8" x14ac:dyDescent="0.2">
      <c r="A23">
        <v>22</v>
      </c>
      <c r="B23" t="s">
        <v>161</v>
      </c>
      <c r="C23" t="s">
        <v>162</v>
      </c>
      <c r="D23" t="s">
        <v>123</v>
      </c>
      <c r="E23" t="s">
        <v>35</v>
      </c>
      <c r="F23">
        <v>1</v>
      </c>
      <c r="G23" s="1">
        <v>1</v>
      </c>
    </row>
    <row r="24" spans="1:8" x14ac:dyDescent="0.2">
      <c r="A24">
        <v>23</v>
      </c>
      <c r="B24" t="s">
        <v>72</v>
      </c>
      <c r="C24" t="s">
        <v>146</v>
      </c>
      <c r="D24" t="s">
        <v>149</v>
      </c>
      <c r="E24" t="s">
        <v>35</v>
      </c>
      <c r="F24">
        <v>2</v>
      </c>
      <c r="G24" s="1">
        <v>2</v>
      </c>
    </row>
    <row r="25" spans="1:8" x14ac:dyDescent="0.2">
      <c r="A25">
        <v>24</v>
      </c>
      <c r="B25" t="s">
        <v>140</v>
      </c>
      <c r="C25" t="s">
        <v>163</v>
      </c>
      <c r="D25" t="s">
        <v>144</v>
      </c>
      <c r="E25" t="s">
        <v>35</v>
      </c>
      <c r="F25">
        <v>3</v>
      </c>
      <c r="G25" s="1">
        <v>3</v>
      </c>
    </row>
    <row r="26" spans="1:8" x14ac:dyDescent="0.2">
      <c r="A26">
        <v>25</v>
      </c>
      <c r="B26" t="s">
        <v>164</v>
      </c>
      <c r="C26" t="s">
        <v>165</v>
      </c>
      <c r="D26" t="s">
        <v>123</v>
      </c>
      <c r="E26" t="s">
        <v>34</v>
      </c>
      <c r="F26">
        <v>7</v>
      </c>
      <c r="G26" s="1">
        <v>1</v>
      </c>
    </row>
    <row r="27" spans="1:8" x14ac:dyDescent="0.2">
      <c r="A27">
        <v>26</v>
      </c>
      <c r="B27" t="s">
        <v>166</v>
      </c>
      <c r="C27" t="s">
        <v>155</v>
      </c>
      <c r="D27" t="s">
        <v>142</v>
      </c>
      <c r="E27" t="s">
        <v>35</v>
      </c>
      <c r="F27">
        <v>2</v>
      </c>
      <c r="G27" s="1">
        <v>2</v>
      </c>
    </row>
    <row r="28" spans="1:8" x14ac:dyDescent="0.2">
      <c r="A28">
        <v>27</v>
      </c>
      <c r="B28" t="s">
        <v>167</v>
      </c>
      <c r="C28" t="s">
        <v>168</v>
      </c>
      <c r="D28" t="s">
        <v>135</v>
      </c>
      <c r="E28" t="s">
        <v>35</v>
      </c>
      <c r="F28">
        <v>2</v>
      </c>
      <c r="G28" s="1">
        <v>2</v>
      </c>
    </row>
    <row r="29" spans="1:8" x14ac:dyDescent="0.2">
      <c r="A29">
        <v>28</v>
      </c>
      <c r="B29" t="s">
        <v>169</v>
      </c>
      <c r="C29" t="s">
        <v>170</v>
      </c>
      <c r="D29" t="s">
        <v>142</v>
      </c>
      <c r="E29" t="s">
        <v>34</v>
      </c>
      <c r="F29">
        <v>8</v>
      </c>
      <c r="G29" s="1">
        <v>2</v>
      </c>
    </row>
    <row r="30" spans="1:8" x14ac:dyDescent="0.2">
      <c r="A30">
        <v>29</v>
      </c>
      <c r="B30" t="s">
        <v>171</v>
      </c>
      <c r="C30" t="s">
        <v>172</v>
      </c>
      <c r="D30" t="s">
        <v>173</v>
      </c>
      <c r="E30" t="s">
        <v>35</v>
      </c>
      <c r="F30">
        <v>2</v>
      </c>
      <c r="G30" s="1">
        <v>2</v>
      </c>
    </row>
    <row r="31" spans="1:8" x14ac:dyDescent="0.2">
      <c r="A31">
        <v>30</v>
      </c>
      <c r="B31" t="s">
        <v>174</v>
      </c>
      <c r="C31" t="s">
        <v>175</v>
      </c>
      <c r="D31" t="s">
        <v>139</v>
      </c>
      <c r="E31" t="s">
        <v>35</v>
      </c>
      <c r="F31">
        <v>1</v>
      </c>
      <c r="G31" s="1">
        <v>1</v>
      </c>
      <c r="H31" s="15"/>
    </row>
    <row r="32" spans="1:8" x14ac:dyDescent="0.2">
      <c r="A32">
        <v>31</v>
      </c>
      <c r="B32" t="s">
        <v>124</v>
      </c>
      <c r="C32" t="s">
        <v>125</v>
      </c>
      <c r="D32" t="s">
        <v>123</v>
      </c>
      <c r="E32" t="s">
        <v>36</v>
      </c>
      <c r="F32">
        <v>4</v>
      </c>
      <c r="G32" s="1">
        <v>1</v>
      </c>
    </row>
    <row r="33" spans="1:8" x14ac:dyDescent="0.2">
      <c r="A33">
        <v>32</v>
      </c>
      <c r="B33" t="s">
        <v>176</v>
      </c>
      <c r="C33" t="s">
        <v>177</v>
      </c>
      <c r="D33" t="s">
        <v>142</v>
      </c>
      <c r="E33" t="s">
        <v>35</v>
      </c>
      <c r="F33">
        <v>2</v>
      </c>
      <c r="G33" s="1">
        <v>2</v>
      </c>
    </row>
    <row r="34" spans="1:8" x14ac:dyDescent="0.2">
      <c r="A34">
        <v>33</v>
      </c>
      <c r="B34" t="s">
        <v>178</v>
      </c>
      <c r="C34" t="s">
        <v>179</v>
      </c>
      <c r="D34" t="s">
        <v>149</v>
      </c>
      <c r="E34" t="s">
        <v>36</v>
      </c>
      <c r="F34">
        <v>5</v>
      </c>
      <c r="G34" s="1">
        <v>2</v>
      </c>
    </row>
    <row r="35" spans="1:8" x14ac:dyDescent="0.2">
      <c r="A35">
        <v>34</v>
      </c>
      <c r="B35" t="s">
        <v>180</v>
      </c>
      <c r="C35" t="s">
        <v>143</v>
      </c>
      <c r="D35" t="s">
        <v>181</v>
      </c>
      <c r="E35" t="s">
        <v>35</v>
      </c>
      <c r="F35">
        <v>2</v>
      </c>
      <c r="G35" s="1">
        <v>2</v>
      </c>
    </row>
    <row r="36" spans="1:8" x14ac:dyDescent="0.2">
      <c r="A36">
        <v>35</v>
      </c>
      <c r="B36" t="s">
        <v>182</v>
      </c>
      <c r="C36" t="s">
        <v>126</v>
      </c>
      <c r="D36" t="s">
        <v>65</v>
      </c>
      <c r="E36" t="s">
        <v>34</v>
      </c>
      <c r="F36">
        <v>7</v>
      </c>
      <c r="G36" s="1">
        <v>1</v>
      </c>
    </row>
    <row r="37" spans="1:8" x14ac:dyDescent="0.2">
      <c r="A37">
        <v>36</v>
      </c>
      <c r="B37" t="s">
        <v>93</v>
      </c>
      <c r="C37" t="s">
        <v>114</v>
      </c>
      <c r="D37" t="s">
        <v>144</v>
      </c>
      <c r="E37" t="s">
        <v>35</v>
      </c>
      <c r="F37">
        <v>3</v>
      </c>
      <c r="G37" s="1">
        <v>3</v>
      </c>
    </row>
    <row r="38" spans="1:8" x14ac:dyDescent="0.2">
      <c r="A38">
        <v>37</v>
      </c>
      <c r="B38" t="s">
        <v>183</v>
      </c>
      <c r="C38" t="s">
        <v>184</v>
      </c>
      <c r="D38" t="s">
        <v>185</v>
      </c>
      <c r="E38" t="s">
        <v>35</v>
      </c>
      <c r="F38">
        <v>2</v>
      </c>
      <c r="G38" s="1">
        <v>2</v>
      </c>
    </row>
    <row r="39" spans="1:8" x14ac:dyDescent="0.2">
      <c r="A39">
        <v>38</v>
      </c>
      <c r="B39" t="s">
        <v>186</v>
      </c>
      <c r="C39" t="s">
        <v>155</v>
      </c>
      <c r="D39" t="s">
        <v>181</v>
      </c>
      <c r="E39" t="s">
        <v>35</v>
      </c>
      <c r="F39">
        <v>2</v>
      </c>
      <c r="G39" s="1">
        <v>2</v>
      </c>
    </row>
    <row r="40" spans="1:8" x14ac:dyDescent="0.2">
      <c r="A40">
        <v>39</v>
      </c>
      <c r="B40" t="s">
        <v>187</v>
      </c>
      <c r="C40" t="s">
        <v>104</v>
      </c>
      <c r="D40" t="s">
        <v>181</v>
      </c>
      <c r="E40" t="s">
        <v>36</v>
      </c>
      <c r="F40">
        <v>5</v>
      </c>
      <c r="G40" s="1">
        <v>2</v>
      </c>
    </row>
    <row r="41" spans="1:8" x14ac:dyDescent="0.2">
      <c r="A41">
        <v>40</v>
      </c>
      <c r="B41" t="s">
        <v>188</v>
      </c>
      <c r="C41" t="s">
        <v>189</v>
      </c>
      <c r="D41" t="s">
        <v>142</v>
      </c>
      <c r="E41" t="s">
        <v>35</v>
      </c>
      <c r="F41">
        <v>2</v>
      </c>
      <c r="G41" s="1">
        <v>2</v>
      </c>
    </row>
    <row r="42" spans="1:8" x14ac:dyDescent="0.2">
      <c r="A42">
        <v>41</v>
      </c>
      <c r="B42" t="s">
        <v>190</v>
      </c>
      <c r="C42" t="s">
        <v>191</v>
      </c>
      <c r="D42" t="s">
        <v>192</v>
      </c>
      <c r="E42" t="s">
        <v>35</v>
      </c>
      <c r="F42">
        <v>1</v>
      </c>
      <c r="G42" s="1">
        <v>1</v>
      </c>
    </row>
    <row r="43" spans="1:8" x14ac:dyDescent="0.2">
      <c r="A43">
        <v>42</v>
      </c>
      <c r="B43" t="s">
        <v>29</v>
      </c>
      <c r="C43" t="s">
        <v>16</v>
      </c>
      <c r="D43" t="s">
        <v>149</v>
      </c>
      <c r="E43" t="s">
        <v>35</v>
      </c>
      <c r="F43">
        <v>2</v>
      </c>
      <c r="G43" s="1">
        <v>2</v>
      </c>
    </row>
    <row r="44" spans="1:8" x14ac:dyDescent="0.2">
      <c r="A44">
        <v>43</v>
      </c>
      <c r="B44" t="s">
        <v>193</v>
      </c>
      <c r="C44" t="s">
        <v>194</v>
      </c>
      <c r="D44" t="s">
        <v>192</v>
      </c>
      <c r="E44" t="s">
        <v>35</v>
      </c>
      <c r="F44">
        <v>1</v>
      </c>
      <c r="G44" s="1">
        <v>1</v>
      </c>
      <c r="H44" s="15"/>
    </row>
    <row r="45" spans="1:8" x14ac:dyDescent="0.2">
      <c r="A45">
        <v>44</v>
      </c>
      <c r="B45" t="s">
        <v>195</v>
      </c>
      <c r="C45" t="s">
        <v>196</v>
      </c>
      <c r="D45" t="s">
        <v>135</v>
      </c>
      <c r="E45" t="s">
        <v>34</v>
      </c>
      <c r="F45">
        <v>7</v>
      </c>
      <c r="G45" s="1">
        <v>1</v>
      </c>
    </row>
    <row r="46" spans="1:8" x14ac:dyDescent="0.2">
      <c r="A46">
        <v>45</v>
      </c>
      <c r="B46" t="s">
        <v>197</v>
      </c>
      <c r="C46" t="s">
        <v>198</v>
      </c>
      <c r="D46" t="s">
        <v>142</v>
      </c>
      <c r="E46" t="s">
        <v>36</v>
      </c>
      <c r="F46">
        <v>5</v>
      </c>
      <c r="G46" s="1">
        <v>2</v>
      </c>
    </row>
    <row r="47" spans="1:8" x14ac:dyDescent="0.2">
      <c r="A47">
        <v>46</v>
      </c>
      <c r="B47" t="s">
        <v>200</v>
      </c>
      <c r="C47" t="s">
        <v>199</v>
      </c>
      <c r="D47" t="s">
        <v>142</v>
      </c>
      <c r="E47" t="s">
        <v>35</v>
      </c>
      <c r="F47">
        <v>2</v>
      </c>
      <c r="G47" s="1">
        <v>2</v>
      </c>
    </row>
    <row r="48" spans="1:8" x14ac:dyDescent="0.2">
      <c r="A48">
        <v>47</v>
      </c>
      <c r="B48" t="s">
        <v>201</v>
      </c>
      <c r="C48" t="s">
        <v>202</v>
      </c>
      <c r="D48" t="s">
        <v>135</v>
      </c>
      <c r="E48" t="s">
        <v>35</v>
      </c>
      <c r="F48">
        <v>2</v>
      </c>
      <c r="G48" s="1">
        <v>2</v>
      </c>
    </row>
    <row r="49" spans="1:8" x14ac:dyDescent="0.2">
      <c r="A49">
        <v>48</v>
      </c>
      <c r="B49" t="s">
        <v>128</v>
      </c>
      <c r="C49" t="s">
        <v>116</v>
      </c>
      <c r="D49" t="s">
        <v>144</v>
      </c>
      <c r="E49" t="s">
        <v>35</v>
      </c>
      <c r="F49">
        <v>3</v>
      </c>
      <c r="G49" s="1">
        <v>3</v>
      </c>
    </row>
    <row r="50" spans="1:8" x14ac:dyDescent="0.2">
      <c r="A50">
        <v>49</v>
      </c>
      <c r="B50" t="s">
        <v>203</v>
      </c>
      <c r="C50" t="s">
        <v>204</v>
      </c>
      <c r="D50" t="s">
        <v>205</v>
      </c>
      <c r="E50" t="s">
        <v>35</v>
      </c>
      <c r="F50">
        <v>1</v>
      </c>
      <c r="G50" s="1">
        <v>1</v>
      </c>
    </row>
    <row r="51" spans="1:8" x14ac:dyDescent="0.2">
      <c r="A51">
        <v>50</v>
      </c>
      <c r="B51" t="s">
        <v>76</v>
      </c>
      <c r="C51" t="s">
        <v>126</v>
      </c>
      <c r="D51" t="s">
        <v>123</v>
      </c>
      <c r="E51" t="s">
        <v>35</v>
      </c>
      <c r="F51">
        <v>1</v>
      </c>
      <c r="G51" s="1">
        <v>1</v>
      </c>
    </row>
    <row r="52" spans="1:8" x14ac:dyDescent="0.2">
      <c r="A52">
        <v>51</v>
      </c>
      <c r="B52" t="s">
        <v>206</v>
      </c>
      <c r="C52" t="s">
        <v>207</v>
      </c>
      <c r="D52" t="s">
        <v>208</v>
      </c>
      <c r="E52" t="s">
        <v>34</v>
      </c>
      <c r="F52">
        <v>8</v>
      </c>
      <c r="G52" s="1">
        <v>2</v>
      </c>
    </row>
    <row r="53" spans="1:8" x14ac:dyDescent="0.2">
      <c r="A53"/>
      <c r="D53"/>
      <c r="E53"/>
      <c r="F53"/>
    </row>
    <row r="54" spans="1:8" x14ac:dyDescent="0.2">
      <c r="A54"/>
      <c r="D54"/>
      <c r="E54"/>
      <c r="F54"/>
    </row>
    <row r="55" spans="1:8" x14ac:dyDescent="0.2">
      <c r="A55"/>
      <c r="D55"/>
      <c r="E55"/>
      <c r="F55"/>
    </row>
    <row r="56" spans="1:8" x14ac:dyDescent="0.2">
      <c r="A56"/>
      <c r="D56"/>
      <c r="E56"/>
      <c r="F56"/>
    </row>
    <row r="57" spans="1:8" x14ac:dyDescent="0.2">
      <c r="A57"/>
      <c r="D57"/>
      <c r="E57"/>
      <c r="F57"/>
    </row>
    <row r="58" spans="1:8" x14ac:dyDescent="0.2">
      <c r="A58"/>
      <c r="D58"/>
      <c r="E58"/>
      <c r="F58"/>
      <c r="H58" s="12"/>
    </row>
    <row r="59" spans="1:8" x14ac:dyDescent="0.2">
      <c r="A59"/>
      <c r="D59"/>
      <c r="E59"/>
      <c r="F59"/>
    </row>
    <row r="60" spans="1:8" x14ac:dyDescent="0.2">
      <c r="A60"/>
      <c r="D60"/>
      <c r="E60"/>
      <c r="F60"/>
    </row>
    <row r="61" spans="1:8" x14ac:dyDescent="0.2">
      <c r="A61"/>
      <c r="D61"/>
      <c r="E61"/>
      <c r="F61"/>
    </row>
    <row r="62" spans="1:8" x14ac:dyDescent="0.2">
      <c r="A62"/>
      <c r="D62"/>
      <c r="E62"/>
      <c r="F62"/>
    </row>
    <row r="63" spans="1:8" x14ac:dyDescent="0.2">
      <c r="A63"/>
      <c r="D63"/>
      <c r="E63"/>
      <c r="F63"/>
    </row>
    <row r="64" spans="1:8" x14ac:dyDescent="0.2">
      <c r="D64"/>
    </row>
    <row r="65" spans="4:4" x14ac:dyDescent="0.2">
      <c r="D65"/>
    </row>
  </sheetData>
  <sortState ref="A2:H65">
    <sortCondition ref="A2:A65"/>
  </sortState>
  <mergeCells count="1">
    <mergeCell ref="J1:K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zoomScaleNormal="100" workbookViewId="0">
      <selection sqref="A1:D1"/>
    </sheetView>
  </sheetViews>
  <sheetFormatPr defaultRowHeight="12.75" x14ac:dyDescent="0.2"/>
  <sheetData>
    <row r="1" spans="1:36" x14ac:dyDescent="0.2">
      <c r="A1" s="84" t="s">
        <v>20</v>
      </c>
      <c r="B1" s="84"/>
      <c r="C1" s="84"/>
      <c r="D1" s="84"/>
      <c r="E1" s="84" t="s">
        <v>20</v>
      </c>
      <c r="F1" s="84"/>
      <c r="G1" s="84"/>
      <c r="H1" s="84"/>
      <c r="I1" s="84" t="s">
        <v>20</v>
      </c>
      <c r="J1" s="84"/>
      <c r="K1" s="84"/>
      <c r="L1" s="84"/>
      <c r="M1" s="84" t="s">
        <v>20</v>
      </c>
      <c r="N1" s="84"/>
      <c r="O1" s="84"/>
      <c r="P1" s="84"/>
      <c r="Q1" s="84" t="s">
        <v>20</v>
      </c>
      <c r="R1" s="84"/>
      <c r="S1" s="84"/>
      <c r="T1" s="84"/>
      <c r="U1" s="84" t="s">
        <v>20</v>
      </c>
      <c r="V1" s="84"/>
      <c r="W1" s="84"/>
      <c r="X1" s="84"/>
      <c r="Y1" s="84" t="s">
        <v>20</v>
      </c>
      <c r="Z1" s="84"/>
      <c r="AA1" s="84"/>
      <c r="AB1" s="84"/>
      <c r="AC1" s="84" t="s">
        <v>20</v>
      </c>
      <c r="AD1" s="84"/>
      <c r="AE1" s="84"/>
      <c r="AF1" s="84"/>
      <c r="AG1" s="84" t="s">
        <v>20</v>
      </c>
      <c r="AH1" s="84"/>
      <c r="AI1" s="84"/>
      <c r="AJ1" s="84"/>
    </row>
    <row r="2" spans="1:36" x14ac:dyDescent="0.2">
      <c r="A2" s="85" t="s">
        <v>22</v>
      </c>
      <c r="B2" s="84"/>
      <c r="C2" s="84"/>
      <c r="D2" s="84"/>
      <c r="E2" s="85" t="s">
        <v>21</v>
      </c>
      <c r="F2" s="84"/>
      <c r="G2" s="84"/>
      <c r="H2" s="84"/>
      <c r="I2" s="85" t="s">
        <v>41</v>
      </c>
      <c r="J2" s="84"/>
      <c r="K2" s="84"/>
      <c r="L2" s="84"/>
      <c r="M2" s="85" t="s">
        <v>42</v>
      </c>
      <c r="N2" s="84"/>
      <c r="O2" s="84"/>
      <c r="P2" s="84"/>
      <c r="Q2" s="85" t="s">
        <v>43</v>
      </c>
      <c r="R2" s="84"/>
      <c r="S2" s="84"/>
      <c r="T2" s="84"/>
      <c r="U2" s="85" t="s">
        <v>44</v>
      </c>
      <c r="V2" s="84"/>
      <c r="W2" s="84"/>
      <c r="X2" s="84"/>
      <c r="Y2" s="85" t="s">
        <v>23</v>
      </c>
      <c r="Z2" s="84"/>
      <c r="AA2" s="84"/>
      <c r="AB2" s="84"/>
      <c r="AC2" s="85" t="s">
        <v>45</v>
      </c>
      <c r="AD2" s="84"/>
      <c r="AE2" s="84"/>
      <c r="AF2" s="84"/>
      <c r="AG2" s="85" t="s">
        <v>46</v>
      </c>
      <c r="AH2" s="84"/>
      <c r="AI2" s="84"/>
      <c r="AJ2" s="84"/>
    </row>
    <row r="3" spans="1:36" x14ac:dyDescent="0.2">
      <c r="A3">
        <f>IF('Total Scores'!$F2=1,'Total Scores'!$A2,0)</f>
        <v>0</v>
      </c>
      <c r="B3">
        <f>IF('Total Scores'!$F2=1,'Total Scores'!$B2,0)</f>
        <v>0</v>
      </c>
      <c r="C3">
        <f>IF('Total Scores'!$F2=1,'Total Scores'!$C2,0)</f>
        <v>0</v>
      </c>
      <c r="D3">
        <f>IF('Total Scores'!$F2=1,'Total Scores'!$G2,0)</f>
        <v>0</v>
      </c>
      <c r="E3">
        <f>IF('Total Scores'!$F2=2,'Total Scores'!$A2,0)</f>
        <v>0</v>
      </c>
      <c r="F3">
        <f>IF('Total Scores'!$F2=2,'Total Scores'!$B2,0)</f>
        <v>0</v>
      </c>
      <c r="G3">
        <f>IF('Total Scores'!$F2=2,'Total Scores'!$C2,0)</f>
        <v>0</v>
      </c>
      <c r="H3">
        <f>IF('Total Scores'!$F2=2,'Total Scores'!$G2,0)</f>
        <v>0</v>
      </c>
      <c r="I3">
        <f>IF('Total Scores'!$F2=3,'Total Scores'!$A2,0)</f>
        <v>0</v>
      </c>
      <c r="J3">
        <f>IF('Total Scores'!$F2=3,'Total Scores'!$B2,0)</f>
        <v>0</v>
      </c>
      <c r="K3">
        <f>IF('Total Scores'!$F2=3,'Total Scores'!$C2,0)</f>
        <v>0</v>
      </c>
      <c r="L3">
        <f>IF('Total Scores'!$F2=3,'Total Scores'!$G2,0)</f>
        <v>0</v>
      </c>
      <c r="M3">
        <f>IF('Total Scores'!$F2=4,'Total Scores'!$A2,0)</f>
        <v>0</v>
      </c>
      <c r="N3">
        <f>IF('Total Scores'!$F2=4,'Total Scores'!$B2,0)</f>
        <v>0</v>
      </c>
      <c r="O3">
        <f>IF('Total Scores'!$F2=4,'Total Scores'!$C2,0)</f>
        <v>0</v>
      </c>
      <c r="P3">
        <f>IF('Total Scores'!$F2=4,'Total Scores'!$G2,0)</f>
        <v>0</v>
      </c>
      <c r="Q3">
        <f>IF('Total Scores'!$F2=5,'Total Scores'!$A2,0)</f>
        <v>0</v>
      </c>
      <c r="R3">
        <f>IF('Total Scores'!$F2=5,'Total Scores'!$B2,0)</f>
        <v>0</v>
      </c>
      <c r="S3">
        <f>IF('Total Scores'!$F2=5,'Total Scores'!$C2,0)</f>
        <v>0</v>
      </c>
      <c r="T3">
        <f>IF('Total Scores'!$F2=5,'Total Scores'!$G2,0)</f>
        <v>0</v>
      </c>
      <c r="U3">
        <f>IF('Total Scores'!$F2=6,'Total Scores'!$A2,0)</f>
        <v>0</v>
      </c>
      <c r="V3">
        <f>IF('Total Scores'!$F2=6,'Total Scores'!$B2,0)</f>
        <v>0</v>
      </c>
      <c r="W3">
        <f>IF('Total Scores'!$F2=6,'Total Scores'!$C2,0)</f>
        <v>0</v>
      </c>
      <c r="X3">
        <f>IF('Total Scores'!$F2=6,'Total Scores'!$G2,0)</f>
        <v>0</v>
      </c>
      <c r="Y3">
        <f>IF('Total Scores'!$F2=7,'Total Scores'!$A2,0)</f>
        <v>1</v>
      </c>
      <c r="Z3" t="str">
        <f>IF('Total Scores'!$F2=7,'Total Scores'!$B2,0)</f>
        <v>Folsom</v>
      </c>
      <c r="AA3" t="str">
        <f>IF('Total Scores'!$F2=7,'Total Scores'!$C2,0)</f>
        <v>Larry</v>
      </c>
      <c r="AB3">
        <f>IF('Total Scores'!$F2=7,'Total Scores'!$G2,0)</f>
        <v>304.25</v>
      </c>
      <c r="AC3">
        <f>IF('Total Scores'!$F2=8,'Total Scores'!$A2,0)</f>
        <v>0</v>
      </c>
      <c r="AD3">
        <f>IF('Total Scores'!$F2=8,'Total Scores'!$B2,0)</f>
        <v>0</v>
      </c>
      <c r="AE3">
        <f>IF('Total Scores'!$F2=8,'Total Scores'!$C2,0)</f>
        <v>0</v>
      </c>
      <c r="AF3">
        <f>IF('Total Scores'!$F2=8,'Total Scores'!$G2,0)</f>
        <v>0</v>
      </c>
      <c r="AG3">
        <f>IF('Total Scores'!$F2=9,'Total Scores'!$A2,0)</f>
        <v>0</v>
      </c>
      <c r="AH3">
        <f>IF('Total Scores'!$F2=9,'Total Scores'!$B2,0)</f>
        <v>0</v>
      </c>
      <c r="AI3">
        <f>IF('Total Scores'!$F2=9,'Total Scores'!$C2,0)</f>
        <v>0</v>
      </c>
      <c r="AJ3">
        <f>IF('Total Scores'!$F2=9,'Total Scores'!$G2,0)</f>
        <v>0</v>
      </c>
    </row>
    <row r="4" spans="1:36" x14ac:dyDescent="0.2">
      <c r="A4">
        <f>IF('Total Scores'!$F3=1,'Total Scores'!$A3,0)</f>
        <v>0</v>
      </c>
      <c r="B4">
        <f>IF('Total Scores'!$F3=1,'Total Scores'!$B3,0)</f>
        <v>0</v>
      </c>
      <c r="C4">
        <f>IF('Total Scores'!$F3=1,'Total Scores'!$C3,0)</f>
        <v>0</v>
      </c>
      <c r="D4">
        <f>IF('Total Scores'!$F3=1,'Total Scores'!$G3,0)</f>
        <v>0</v>
      </c>
      <c r="E4">
        <f>IF('Total Scores'!$F3=2,'Total Scores'!$A3,0)</f>
        <v>0</v>
      </c>
      <c r="F4">
        <f>IF('Total Scores'!$F3=2,'Total Scores'!$B3,0)</f>
        <v>0</v>
      </c>
      <c r="G4">
        <f>IF('Total Scores'!$F3=2,'Total Scores'!$C3,0)</f>
        <v>0</v>
      </c>
      <c r="H4">
        <f>IF('Total Scores'!$F3=2,'Total Scores'!$G3,0)</f>
        <v>0</v>
      </c>
      <c r="I4">
        <f>IF('Total Scores'!$F3=3,'Total Scores'!$A3,0)</f>
        <v>0</v>
      </c>
      <c r="J4">
        <f>IF('Total Scores'!$F3=3,'Total Scores'!$B3,0)</f>
        <v>0</v>
      </c>
      <c r="K4">
        <f>IF('Total Scores'!$F3=3,'Total Scores'!$C3,0)</f>
        <v>0</v>
      </c>
      <c r="L4">
        <f>IF('Total Scores'!$F3=3,'Total Scores'!$G3,0)</f>
        <v>0</v>
      </c>
      <c r="M4">
        <f>IF('Total Scores'!$F3=4,'Total Scores'!$A3,0)</f>
        <v>0</v>
      </c>
      <c r="N4">
        <f>IF('Total Scores'!$F3=4,'Total Scores'!$B3,0)</f>
        <v>0</v>
      </c>
      <c r="O4">
        <f>IF('Total Scores'!$F3=4,'Total Scores'!$C3,0)</f>
        <v>0</v>
      </c>
      <c r="P4">
        <f>IF('Total Scores'!$F3=4,'Total Scores'!$G3,0)</f>
        <v>0</v>
      </c>
      <c r="Q4">
        <f>IF('Total Scores'!$F3=5,'Total Scores'!$A3,0)</f>
        <v>0</v>
      </c>
      <c r="R4">
        <f>IF('Total Scores'!$F3=5,'Total Scores'!$B3,0)</f>
        <v>0</v>
      </c>
      <c r="S4">
        <f>IF('Total Scores'!$F3=5,'Total Scores'!$C3,0)</f>
        <v>0</v>
      </c>
      <c r="T4">
        <f>IF('Total Scores'!$F3=5,'Total Scores'!$G3,0)</f>
        <v>0</v>
      </c>
      <c r="U4">
        <f>IF('Total Scores'!$F3=6,'Total Scores'!$A3,0)</f>
        <v>0</v>
      </c>
      <c r="V4">
        <f>IF('Total Scores'!$F3=6,'Total Scores'!$B3,0)</f>
        <v>0</v>
      </c>
      <c r="W4">
        <f>IF('Total Scores'!$F3=6,'Total Scores'!$C3,0)</f>
        <v>0</v>
      </c>
      <c r="X4">
        <f>IF('Total Scores'!$F3=6,'Total Scores'!$G3,0)</f>
        <v>0</v>
      </c>
      <c r="Y4">
        <f>IF('Total Scores'!$F3=7,'Total Scores'!$A3,0)</f>
        <v>2</v>
      </c>
      <c r="Z4" t="str">
        <f>IF('Total Scores'!$F3=7,'Total Scores'!$B3,0)</f>
        <v>Varble</v>
      </c>
      <c r="AA4" t="str">
        <f>IF('Total Scores'!$F3=7,'Total Scores'!$C3,0)</f>
        <v>Robert</v>
      </c>
      <c r="AB4">
        <f>IF('Total Scores'!$F3=7,'Total Scores'!$G3,0)</f>
        <v>421.32</v>
      </c>
      <c r="AC4">
        <f>IF('Total Scores'!$F3=8,'Total Scores'!$A3,0)</f>
        <v>0</v>
      </c>
      <c r="AD4">
        <f>IF('Total Scores'!$F3=8,'Total Scores'!$B3,0)</f>
        <v>0</v>
      </c>
      <c r="AE4">
        <f>IF('Total Scores'!$F3=8,'Total Scores'!$C3,0)</f>
        <v>0</v>
      </c>
      <c r="AF4">
        <f>IF('Total Scores'!$F3=8,'Total Scores'!$G3,0)</f>
        <v>0</v>
      </c>
      <c r="AG4">
        <f>IF('Total Scores'!$F3=9,'Total Scores'!$A3,0)</f>
        <v>0</v>
      </c>
      <c r="AH4">
        <f>IF('Total Scores'!$F3=9,'Total Scores'!$B3,0)</f>
        <v>0</v>
      </c>
      <c r="AI4">
        <f>IF('Total Scores'!$F3=9,'Total Scores'!$C3,0)</f>
        <v>0</v>
      </c>
      <c r="AJ4">
        <f>IF('Total Scores'!$F3=9,'Total Scores'!$G3,0)</f>
        <v>0</v>
      </c>
    </row>
    <row r="5" spans="1:36" x14ac:dyDescent="0.2">
      <c r="A5">
        <f>IF('Total Scores'!$F4=1,'Total Scores'!$A4,0)</f>
        <v>0</v>
      </c>
      <c r="B5">
        <f>IF('Total Scores'!$F4=1,'Total Scores'!$B4,0)</f>
        <v>0</v>
      </c>
      <c r="C5">
        <f>IF('Total Scores'!$F4=1,'Total Scores'!$C4,0)</f>
        <v>0</v>
      </c>
      <c r="D5">
        <f>IF('Total Scores'!$F4=1,'Total Scores'!$G4,0)</f>
        <v>0</v>
      </c>
      <c r="E5">
        <f>IF('Total Scores'!$F4=2,'Total Scores'!$A4,0)</f>
        <v>0</v>
      </c>
      <c r="F5">
        <f>IF('Total Scores'!$F4=2,'Total Scores'!$B4,0)</f>
        <v>0</v>
      </c>
      <c r="G5">
        <f>IF('Total Scores'!$F4=2,'Total Scores'!$C4,0)</f>
        <v>0</v>
      </c>
      <c r="H5">
        <f>IF('Total Scores'!$F4=2,'Total Scores'!$G4,0)</f>
        <v>0</v>
      </c>
      <c r="I5">
        <f>IF('Total Scores'!$F4=3,'Total Scores'!$A4,0)</f>
        <v>0</v>
      </c>
      <c r="J5">
        <f>IF('Total Scores'!$F4=3,'Total Scores'!$B4,0)</f>
        <v>0</v>
      </c>
      <c r="K5">
        <f>IF('Total Scores'!$F4=3,'Total Scores'!$C4,0)</f>
        <v>0</v>
      </c>
      <c r="L5">
        <f>IF('Total Scores'!$F4=3,'Total Scores'!$G4,0)</f>
        <v>0</v>
      </c>
      <c r="M5">
        <f>IF('Total Scores'!$F4=4,'Total Scores'!$A4,0)</f>
        <v>0</v>
      </c>
      <c r="N5">
        <f>IF('Total Scores'!$F4=4,'Total Scores'!$B4,0)</f>
        <v>0</v>
      </c>
      <c r="O5">
        <f>IF('Total Scores'!$F4=4,'Total Scores'!$C4,0)</f>
        <v>0</v>
      </c>
      <c r="P5">
        <f>IF('Total Scores'!$F4=4,'Total Scores'!$G4,0)</f>
        <v>0</v>
      </c>
      <c r="Q5">
        <f>IF('Total Scores'!$F4=5,'Total Scores'!$A4,0)</f>
        <v>3</v>
      </c>
      <c r="R5" t="str">
        <f>IF('Total Scores'!$F4=5,'Total Scores'!$B4,0)</f>
        <v>Yancy</v>
      </c>
      <c r="S5" t="str">
        <f>IF('Total Scores'!$F4=5,'Total Scores'!$C4,0)</f>
        <v>James</v>
      </c>
      <c r="T5">
        <f>IF('Total Scores'!$F4=5,'Total Scores'!$G4,0)</f>
        <v>407.03</v>
      </c>
      <c r="U5">
        <f>IF('Total Scores'!$F4=6,'Total Scores'!$A4,0)</f>
        <v>0</v>
      </c>
      <c r="V5">
        <f>IF('Total Scores'!$F4=6,'Total Scores'!$B4,0)</f>
        <v>0</v>
      </c>
      <c r="W5">
        <f>IF('Total Scores'!$F4=6,'Total Scores'!$C4,0)</f>
        <v>0</v>
      </c>
      <c r="X5">
        <f>IF('Total Scores'!$F4=6,'Total Scores'!$G4,0)</f>
        <v>0</v>
      </c>
      <c r="Y5">
        <f>IF('Total Scores'!$F4=7,'Total Scores'!$A4,0)</f>
        <v>0</v>
      </c>
      <c r="Z5">
        <f>IF('Total Scores'!$F4=7,'Total Scores'!$B4,0)</f>
        <v>0</v>
      </c>
      <c r="AA5">
        <f>IF('Total Scores'!$F4=7,'Total Scores'!$C4,0)</f>
        <v>0</v>
      </c>
      <c r="AB5">
        <f>IF('Total Scores'!$F4=7,'Total Scores'!$G4,0)</f>
        <v>0</v>
      </c>
      <c r="AC5">
        <f>IF('Total Scores'!$F4=8,'Total Scores'!$A4,0)</f>
        <v>0</v>
      </c>
      <c r="AD5">
        <f>IF('Total Scores'!$F4=8,'Total Scores'!$B4,0)</f>
        <v>0</v>
      </c>
      <c r="AE5">
        <f>IF('Total Scores'!$F4=8,'Total Scores'!$C4,0)</f>
        <v>0</v>
      </c>
      <c r="AF5">
        <f>IF('Total Scores'!$F4=8,'Total Scores'!$G4,0)</f>
        <v>0</v>
      </c>
      <c r="AG5">
        <f>IF('Total Scores'!$F4=9,'Total Scores'!$A4,0)</f>
        <v>0</v>
      </c>
      <c r="AH5">
        <f>IF('Total Scores'!$F4=9,'Total Scores'!$B4,0)</f>
        <v>0</v>
      </c>
      <c r="AI5">
        <f>IF('Total Scores'!$F4=9,'Total Scores'!$C4,0)</f>
        <v>0</v>
      </c>
      <c r="AJ5">
        <f>IF('Total Scores'!$F4=9,'Total Scores'!$G4,0)</f>
        <v>0</v>
      </c>
    </row>
    <row r="6" spans="1:36" x14ac:dyDescent="0.2">
      <c r="A6">
        <f>IF('Total Scores'!$F5=1,'Total Scores'!$A5,0)</f>
        <v>0</v>
      </c>
      <c r="B6">
        <f>IF('Total Scores'!$F5=1,'Total Scores'!$B5,0)</f>
        <v>0</v>
      </c>
      <c r="C6">
        <f>IF('Total Scores'!$F5=1,'Total Scores'!$C5,0)</f>
        <v>0</v>
      </c>
      <c r="D6">
        <f>IF('Total Scores'!$F5=1,'Total Scores'!$G5,0)</f>
        <v>0</v>
      </c>
      <c r="E6">
        <f>IF('Total Scores'!$F5=2,'Total Scores'!$A5,0)</f>
        <v>0</v>
      </c>
      <c r="F6">
        <f>IF('Total Scores'!$F5=2,'Total Scores'!$B5,0)</f>
        <v>0</v>
      </c>
      <c r="G6">
        <f>IF('Total Scores'!$F5=2,'Total Scores'!$C5,0)</f>
        <v>0</v>
      </c>
      <c r="H6">
        <f>IF('Total Scores'!$F5=2,'Total Scores'!$G5,0)</f>
        <v>0</v>
      </c>
      <c r="I6">
        <f>IF('Total Scores'!$F5=3,'Total Scores'!$A5,0)</f>
        <v>0</v>
      </c>
      <c r="J6">
        <f>IF('Total Scores'!$F5=3,'Total Scores'!$B5,0)</f>
        <v>0</v>
      </c>
      <c r="K6">
        <f>IF('Total Scores'!$F5=3,'Total Scores'!$C5,0)</f>
        <v>0</v>
      </c>
      <c r="L6">
        <f>IF('Total Scores'!$F5=3,'Total Scores'!$G5,0)</f>
        <v>0</v>
      </c>
      <c r="M6">
        <f>IF('Total Scores'!$F5=4,'Total Scores'!$A5,0)</f>
        <v>4</v>
      </c>
      <c r="N6" t="str">
        <f>IF('Total Scores'!$F5=4,'Total Scores'!$B5,0)</f>
        <v>Pittman</v>
      </c>
      <c r="O6" t="str">
        <f>IF('Total Scores'!$F5=4,'Total Scores'!$C5,0)</f>
        <v>James</v>
      </c>
      <c r="P6">
        <f>IF('Total Scores'!$F5=4,'Total Scores'!$G5,0)</f>
        <v>320.01</v>
      </c>
      <c r="Q6">
        <f>IF('Total Scores'!$F5=5,'Total Scores'!$A5,0)</f>
        <v>0</v>
      </c>
      <c r="R6">
        <f>IF('Total Scores'!$F5=5,'Total Scores'!$B5,0)</f>
        <v>0</v>
      </c>
      <c r="S6">
        <f>IF('Total Scores'!$F5=5,'Total Scores'!$C5,0)</f>
        <v>0</v>
      </c>
      <c r="T6">
        <f>IF('Total Scores'!$F5=5,'Total Scores'!$G5,0)</f>
        <v>0</v>
      </c>
      <c r="U6">
        <f>IF('Total Scores'!$F5=6,'Total Scores'!$A5,0)</f>
        <v>0</v>
      </c>
      <c r="V6">
        <f>IF('Total Scores'!$F5=6,'Total Scores'!$B5,0)</f>
        <v>0</v>
      </c>
      <c r="W6">
        <f>IF('Total Scores'!$F5=6,'Total Scores'!$C5,0)</f>
        <v>0</v>
      </c>
      <c r="X6">
        <f>IF('Total Scores'!$F5=6,'Total Scores'!$G5,0)</f>
        <v>0</v>
      </c>
      <c r="Y6">
        <f>IF('Total Scores'!$F5=7,'Total Scores'!$A5,0)</f>
        <v>0</v>
      </c>
      <c r="Z6">
        <f>IF('Total Scores'!$F5=7,'Total Scores'!$B5,0)</f>
        <v>0</v>
      </c>
      <c r="AA6">
        <f>IF('Total Scores'!$F5=7,'Total Scores'!$C5,0)</f>
        <v>0</v>
      </c>
      <c r="AB6">
        <f>IF('Total Scores'!$F5=7,'Total Scores'!$G5,0)</f>
        <v>0</v>
      </c>
      <c r="AC6">
        <f>IF('Total Scores'!$F5=8,'Total Scores'!$A5,0)</f>
        <v>0</v>
      </c>
      <c r="AD6">
        <f>IF('Total Scores'!$F5=8,'Total Scores'!$B5,0)</f>
        <v>0</v>
      </c>
      <c r="AE6">
        <f>IF('Total Scores'!$F5=8,'Total Scores'!$C5,0)</f>
        <v>0</v>
      </c>
      <c r="AF6">
        <f>IF('Total Scores'!$F5=8,'Total Scores'!$G5,0)</f>
        <v>0</v>
      </c>
      <c r="AG6">
        <f>IF('Total Scores'!$F5=9,'Total Scores'!$A5,0)</f>
        <v>0</v>
      </c>
      <c r="AH6">
        <f>IF('Total Scores'!$F5=9,'Total Scores'!$B5,0)</f>
        <v>0</v>
      </c>
      <c r="AI6">
        <f>IF('Total Scores'!$F5=9,'Total Scores'!$C5,0)</f>
        <v>0</v>
      </c>
      <c r="AJ6">
        <f>IF('Total Scores'!$F5=9,'Total Scores'!$G5,0)</f>
        <v>0</v>
      </c>
    </row>
    <row r="7" spans="1:36" x14ac:dyDescent="0.2">
      <c r="A7">
        <f>IF('Total Scores'!$F6=1,'Total Scores'!$A6,0)</f>
        <v>0</v>
      </c>
      <c r="B7">
        <f>IF('Total Scores'!$F6=1,'Total Scores'!$B6,0)</f>
        <v>0</v>
      </c>
      <c r="C7">
        <f>IF('Total Scores'!$F6=1,'Total Scores'!$C6,0)</f>
        <v>0</v>
      </c>
      <c r="D7">
        <f>IF('Total Scores'!$F6=1,'Total Scores'!$G6,0)</f>
        <v>0</v>
      </c>
      <c r="E7">
        <f>IF('Total Scores'!$F6=2,'Total Scores'!$A6,0)</f>
        <v>0</v>
      </c>
      <c r="F7">
        <f>IF('Total Scores'!$F6=2,'Total Scores'!$B6,0)</f>
        <v>0</v>
      </c>
      <c r="G7">
        <f>IF('Total Scores'!$F6=2,'Total Scores'!$C6,0)</f>
        <v>0</v>
      </c>
      <c r="H7">
        <f>IF('Total Scores'!$F6=2,'Total Scores'!$G6,0)</f>
        <v>0</v>
      </c>
      <c r="I7">
        <f>IF('Total Scores'!$F6=3,'Total Scores'!$A6,0)</f>
        <v>0</v>
      </c>
      <c r="J7">
        <f>IF('Total Scores'!$F6=3,'Total Scores'!$B6,0)</f>
        <v>0</v>
      </c>
      <c r="K7">
        <f>IF('Total Scores'!$F6=3,'Total Scores'!$C6,0)</f>
        <v>0</v>
      </c>
      <c r="L7">
        <f>IF('Total Scores'!$F6=3,'Total Scores'!$G6,0)</f>
        <v>0</v>
      </c>
      <c r="M7">
        <f>IF('Total Scores'!$F6=4,'Total Scores'!$A6,0)</f>
        <v>5</v>
      </c>
      <c r="N7" t="str">
        <f>IF('Total Scores'!$F6=4,'Total Scores'!$B6,0)</f>
        <v>Behel</v>
      </c>
      <c r="O7" t="str">
        <f>IF('Total Scores'!$F6=4,'Total Scores'!$C6,0)</f>
        <v>Jeremy</v>
      </c>
      <c r="P7">
        <f>IF('Total Scores'!$F6=4,'Total Scores'!$G6,0)</f>
        <v>353.28</v>
      </c>
      <c r="Q7">
        <f>IF('Total Scores'!$F6=5,'Total Scores'!$A6,0)</f>
        <v>0</v>
      </c>
      <c r="R7">
        <f>IF('Total Scores'!$F6=5,'Total Scores'!$B6,0)</f>
        <v>0</v>
      </c>
      <c r="S7">
        <f>IF('Total Scores'!$F6=5,'Total Scores'!$C6,0)</f>
        <v>0</v>
      </c>
      <c r="T7">
        <f>IF('Total Scores'!$F6=5,'Total Scores'!$G6,0)</f>
        <v>0</v>
      </c>
      <c r="U7">
        <f>IF('Total Scores'!$F6=6,'Total Scores'!$A6,0)</f>
        <v>0</v>
      </c>
      <c r="V7">
        <f>IF('Total Scores'!$F6=6,'Total Scores'!$B6,0)</f>
        <v>0</v>
      </c>
      <c r="W7">
        <f>IF('Total Scores'!$F6=6,'Total Scores'!$C6,0)</f>
        <v>0</v>
      </c>
      <c r="X7">
        <f>IF('Total Scores'!$F6=6,'Total Scores'!$G6,0)</f>
        <v>0</v>
      </c>
      <c r="Y7">
        <f>IF('Total Scores'!$F6=7,'Total Scores'!$A6,0)</f>
        <v>0</v>
      </c>
      <c r="Z7">
        <f>IF('Total Scores'!$F6=7,'Total Scores'!$B6,0)</f>
        <v>0</v>
      </c>
      <c r="AA7">
        <f>IF('Total Scores'!$F6=7,'Total Scores'!$C6,0)</f>
        <v>0</v>
      </c>
      <c r="AB7">
        <f>IF('Total Scores'!$F6=7,'Total Scores'!$G6,0)</f>
        <v>0</v>
      </c>
      <c r="AC7">
        <f>IF('Total Scores'!$F6=8,'Total Scores'!$A6,0)</f>
        <v>0</v>
      </c>
      <c r="AD7">
        <f>IF('Total Scores'!$F6=8,'Total Scores'!$B6,0)</f>
        <v>0</v>
      </c>
      <c r="AE7">
        <f>IF('Total Scores'!$F6=8,'Total Scores'!$C6,0)</f>
        <v>0</v>
      </c>
      <c r="AF7">
        <f>IF('Total Scores'!$F6=8,'Total Scores'!$G6,0)</f>
        <v>0</v>
      </c>
      <c r="AG7">
        <f>IF('Total Scores'!$F6=9,'Total Scores'!$A6,0)</f>
        <v>0</v>
      </c>
      <c r="AH7">
        <f>IF('Total Scores'!$F6=9,'Total Scores'!$B6,0)</f>
        <v>0</v>
      </c>
      <c r="AI7">
        <f>IF('Total Scores'!$F6=9,'Total Scores'!$C6,0)</f>
        <v>0</v>
      </c>
      <c r="AJ7">
        <f>IF('Total Scores'!$F6=9,'Total Scores'!$G6,0)</f>
        <v>0</v>
      </c>
    </row>
    <row r="8" spans="1:36" x14ac:dyDescent="0.2">
      <c r="A8">
        <f>IF('Total Scores'!$F7=1,'Total Scores'!$A7,0)</f>
        <v>0</v>
      </c>
      <c r="B8">
        <f>IF('Total Scores'!$F7=1,'Total Scores'!$B7,0)</f>
        <v>0</v>
      </c>
      <c r="C8">
        <f>IF('Total Scores'!$F7=1,'Total Scores'!$C7,0)</f>
        <v>0</v>
      </c>
      <c r="D8">
        <f>IF('Total Scores'!$F7=1,'Total Scores'!$G7,0)</f>
        <v>0</v>
      </c>
      <c r="E8">
        <f>IF('Total Scores'!$F7=2,'Total Scores'!$A7,0)</f>
        <v>6</v>
      </c>
      <c r="F8" t="str">
        <f>IF('Total Scores'!$F7=2,'Total Scores'!$B7,0)</f>
        <v>Smith</v>
      </c>
      <c r="G8" t="str">
        <f>IF('Total Scores'!$F7=2,'Total Scores'!$C7,0)</f>
        <v>Jimmie</v>
      </c>
      <c r="H8">
        <f>IF('Total Scores'!$F7=2,'Total Scores'!$G7,0)</f>
        <v>271.06</v>
      </c>
      <c r="I8">
        <f>IF('Total Scores'!$F7=3,'Total Scores'!$A7,0)</f>
        <v>0</v>
      </c>
      <c r="J8">
        <f>IF('Total Scores'!$F7=3,'Total Scores'!$B7,0)</f>
        <v>0</v>
      </c>
      <c r="K8">
        <f>IF('Total Scores'!$F7=3,'Total Scores'!$C7,0)</f>
        <v>0</v>
      </c>
      <c r="L8">
        <f>IF('Total Scores'!$F7=3,'Total Scores'!$G7,0)</f>
        <v>0</v>
      </c>
      <c r="M8">
        <f>IF('Total Scores'!$F7=4,'Total Scores'!$A7,0)</f>
        <v>0</v>
      </c>
      <c r="N8">
        <f>IF('Total Scores'!$F7=4,'Total Scores'!$B7,0)</f>
        <v>0</v>
      </c>
      <c r="O8">
        <f>IF('Total Scores'!$F7=4,'Total Scores'!$C7,0)</f>
        <v>0</v>
      </c>
      <c r="P8">
        <f>IF('Total Scores'!$F7=4,'Total Scores'!$G7,0)</f>
        <v>0</v>
      </c>
      <c r="Q8">
        <f>IF('Total Scores'!$F7=5,'Total Scores'!$A7,0)</f>
        <v>0</v>
      </c>
      <c r="R8">
        <f>IF('Total Scores'!$F7=5,'Total Scores'!$B7,0)</f>
        <v>0</v>
      </c>
      <c r="S8">
        <f>IF('Total Scores'!$F7=5,'Total Scores'!$C7,0)</f>
        <v>0</v>
      </c>
      <c r="T8">
        <f>IF('Total Scores'!$F7=5,'Total Scores'!$G7,0)</f>
        <v>0</v>
      </c>
      <c r="U8">
        <f>IF('Total Scores'!$F7=6,'Total Scores'!$A7,0)</f>
        <v>0</v>
      </c>
      <c r="V8">
        <f>IF('Total Scores'!$F7=6,'Total Scores'!$B7,0)</f>
        <v>0</v>
      </c>
      <c r="W8">
        <f>IF('Total Scores'!$F7=6,'Total Scores'!$C7,0)</f>
        <v>0</v>
      </c>
      <c r="X8">
        <f>IF('Total Scores'!$F7=6,'Total Scores'!$G7,0)</f>
        <v>0</v>
      </c>
      <c r="Y8">
        <f>IF('Total Scores'!$F7=7,'Total Scores'!$A7,0)</f>
        <v>0</v>
      </c>
      <c r="Z8">
        <f>IF('Total Scores'!$F7=7,'Total Scores'!$B7,0)</f>
        <v>0</v>
      </c>
      <c r="AA8">
        <f>IF('Total Scores'!$F7=7,'Total Scores'!$C7,0)</f>
        <v>0</v>
      </c>
      <c r="AB8">
        <f>IF('Total Scores'!$F7=7,'Total Scores'!$G7,0)</f>
        <v>0</v>
      </c>
      <c r="AC8">
        <f>IF('Total Scores'!$F7=8,'Total Scores'!$A7,0)</f>
        <v>0</v>
      </c>
      <c r="AD8">
        <f>IF('Total Scores'!$F7=8,'Total Scores'!$B7,0)</f>
        <v>0</v>
      </c>
      <c r="AE8">
        <f>IF('Total Scores'!$F7=8,'Total Scores'!$C7,0)</f>
        <v>0</v>
      </c>
      <c r="AF8">
        <f>IF('Total Scores'!$F7=8,'Total Scores'!$G7,0)</f>
        <v>0</v>
      </c>
      <c r="AG8">
        <f>IF('Total Scores'!$F7=9,'Total Scores'!$A7,0)</f>
        <v>0</v>
      </c>
      <c r="AH8">
        <f>IF('Total Scores'!$F7=9,'Total Scores'!$B7,0)</f>
        <v>0</v>
      </c>
      <c r="AI8">
        <f>IF('Total Scores'!$F7=9,'Total Scores'!$C7,0)</f>
        <v>0</v>
      </c>
      <c r="AJ8">
        <f>IF('Total Scores'!$F7=9,'Total Scores'!$G7,0)</f>
        <v>0</v>
      </c>
    </row>
    <row r="9" spans="1:36" x14ac:dyDescent="0.2">
      <c r="A9">
        <f>IF('Total Scores'!$F8=1,'Total Scores'!$A8,0)</f>
        <v>0</v>
      </c>
      <c r="B9">
        <f>IF('Total Scores'!$F8=1,'Total Scores'!$B8,0)</f>
        <v>0</v>
      </c>
      <c r="C9">
        <f>IF('Total Scores'!$F8=1,'Total Scores'!$C8,0)</f>
        <v>0</v>
      </c>
      <c r="D9">
        <f>IF('Total Scores'!$F8=1,'Total Scores'!$G8,0)</f>
        <v>0</v>
      </c>
      <c r="E9">
        <f>IF('Total Scores'!$F8=2,'Total Scores'!$A8,0)</f>
        <v>0</v>
      </c>
      <c r="F9">
        <f>IF('Total Scores'!$F8=2,'Total Scores'!$B8,0)</f>
        <v>0</v>
      </c>
      <c r="G9">
        <f>IF('Total Scores'!$F8=2,'Total Scores'!$C8,0)</f>
        <v>0</v>
      </c>
      <c r="H9">
        <f>IF('Total Scores'!$F8=2,'Total Scores'!$G8,0)</f>
        <v>0</v>
      </c>
      <c r="I9">
        <f>IF('Total Scores'!$F8=3,'Total Scores'!$A8,0)</f>
        <v>7</v>
      </c>
      <c r="J9" t="str">
        <f>IF('Total Scores'!$F8=3,'Total Scores'!$B8,0)</f>
        <v>Smith</v>
      </c>
      <c r="K9" t="str">
        <f>IF('Total Scores'!$F8=3,'Total Scores'!$C8,0)</f>
        <v>Pat</v>
      </c>
      <c r="L9">
        <f>IF('Total Scores'!$F8=3,'Total Scores'!$G8,0)</f>
        <v>269.31</v>
      </c>
      <c r="M9">
        <f>IF('Total Scores'!$F8=4,'Total Scores'!$A8,0)</f>
        <v>0</v>
      </c>
      <c r="N9">
        <f>IF('Total Scores'!$F8=4,'Total Scores'!$B8,0)</f>
        <v>0</v>
      </c>
      <c r="O9">
        <f>IF('Total Scores'!$F8=4,'Total Scores'!$C8,0)</f>
        <v>0</v>
      </c>
      <c r="P9">
        <f>IF('Total Scores'!$F8=4,'Total Scores'!$G8,0)</f>
        <v>0</v>
      </c>
      <c r="Q9">
        <f>IF('Total Scores'!$F8=5,'Total Scores'!$A8,0)</f>
        <v>0</v>
      </c>
      <c r="R9">
        <f>IF('Total Scores'!$F8=5,'Total Scores'!$B8,0)</f>
        <v>0</v>
      </c>
      <c r="S9">
        <f>IF('Total Scores'!$F8=5,'Total Scores'!$C8,0)</f>
        <v>0</v>
      </c>
      <c r="T9">
        <f>IF('Total Scores'!$F8=5,'Total Scores'!$G8,0)</f>
        <v>0</v>
      </c>
      <c r="U9">
        <f>IF('Total Scores'!$F8=6,'Total Scores'!$A8,0)</f>
        <v>0</v>
      </c>
      <c r="V9">
        <f>IF('Total Scores'!$F8=6,'Total Scores'!$B8,0)</f>
        <v>0</v>
      </c>
      <c r="W9">
        <f>IF('Total Scores'!$F8=6,'Total Scores'!$C8,0)</f>
        <v>0</v>
      </c>
      <c r="X9">
        <f>IF('Total Scores'!$F8=6,'Total Scores'!$G8,0)</f>
        <v>0</v>
      </c>
      <c r="Y9">
        <f>IF('Total Scores'!$F8=7,'Total Scores'!$A8,0)</f>
        <v>0</v>
      </c>
      <c r="Z9">
        <f>IF('Total Scores'!$F8=7,'Total Scores'!$B8,0)</f>
        <v>0</v>
      </c>
      <c r="AA9">
        <f>IF('Total Scores'!$F8=7,'Total Scores'!$C8,0)</f>
        <v>0</v>
      </c>
      <c r="AB9">
        <f>IF('Total Scores'!$F8=7,'Total Scores'!$G8,0)</f>
        <v>0</v>
      </c>
      <c r="AC9">
        <f>IF('Total Scores'!$F8=8,'Total Scores'!$A8,0)</f>
        <v>0</v>
      </c>
      <c r="AD9">
        <f>IF('Total Scores'!$F8=8,'Total Scores'!$B8,0)</f>
        <v>0</v>
      </c>
      <c r="AE9">
        <f>IF('Total Scores'!$F8=8,'Total Scores'!$C8,0)</f>
        <v>0</v>
      </c>
      <c r="AF9">
        <f>IF('Total Scores'!$F8=8,'Total Scores'!$G8,0)</f>
        <v>0</v>
      </c>
      <c r="AG9">
        <f>IF('Total Scores'!$F8=9,'Total Scores'!$A8,0)</f>
        <v>0</v>
      </c>
      <c r="AH9">
        <f>IF('Total Scores'!$F8=9,'Total Scores'!$B8,0)</f>
        <v>0</v>
      </c>
      <c r="AI9">
        <f>IF('Total Scores'!$F8=9,'Total Scores'!$C8,0)</f>
        <v>0</v>
      </c>
      <c r="AJ9">
        <f>IF('Total Scores'!$F8=9,'Total Scores'!$G8,0)</f>
        <v>0</v>
      </c>
    </row>
    <row r="10" spans="1:36" x14ac:dyDescent="0.2">
      <c r="A10">
        <f>IF('Total Scores'!$F9=1,'Total Scores'!$A9,0)</f>
        <v>0</v>
      </c>
      <c r="B10">
        <f>IF('Total Scores'!$F9=1,'Total Scores'!$B9,0)</f>
        <v>0</v>
      </c>
      <c r="C10">
        <f>IF('Total Scores'!$F9=1,'Total Scores'!$C9,0)</f>
        <v>0</v>
      </c>
      <c r="D10">
        <f>IF('Total Scores'!$F9=1,'Total Scores'!$G9,0)</f>
        <v>0</v>
      </c>
      <c r="E10">
        <f>IF('Total Scores'!$F9=2,'Total Scores'!$A9,0)</f>
        <v>8</v>
      </c>
      <c r="F10" t="str">
        <f>IF('Total Scores'!$F9=2,'Total Scores'!$B9,0)</f>
        <v>Lappas</v>
      </c>
      <c r="G10" t="str">
        <f>IF('Total Scores'!$F9=2,'Total Scores'!$C9,0)</f>
        <v>Michael</v>
      </c>
      <c r="H10">
        <f>IF('Total Scores'!$F9=2,'Total Scores'!$G9,0)</f>
        <v>345.1</v>
      </c>
      <c r="I10">
        <f>IF('Total Scores'!$F9=3,'Total Scores'!$A9,0)</f>
        <v>0</v>
      </c>
      <c r="J10">
        <f>IF('Total Scores'!$F9=3,'Total Scores'!$B9,0)</f>
        <v>0</v>
      </c>
      <c r="K10">
        <f>IF('Total Scores'!$F9=3,'Total Scores'!$C9,0)</f>
        <v>0</v>
      </c>
      <c r="L10">
        <f>IF('Total Scores'!$F9=3,'Total Scores'!$G9,0)</f>
        <v>0</v>
      </c>
      <c r="M10">
        <f>IF('Total Scores'!$F9=4,'Total Scores'!$A9,0)</f>
        <v>0</v>
      </c>
      <c r="N10">
        <f>IF('Total Scores'!$F9=4,'Total Scores'!$B9,0)</f>
        <v>0</v>
      </c>
      <c r="O10">
        <f>IF('Total Scores'!$F9=4,'Total Scores'!$C9,0)</f>
        <v>0</v>
      </c>
      <c r="P10">
        <f>IF('Total Scores'!$F9=4,'Total Scores'!$G9,0)</f>
        <v>0</v>
      </c>
      <c r="Q10">
        <f>IF('Total Scores'!$F9=5,'Total Scores'!$A9,0)</f>
        <v>0</v>
      </c>
      <c r="R10">
        <f>IF('Total Scores'!$F9=5,'Total Scores'!$B9,0)</f>
        <v>0</v>
      </c>
      <c r="S10">
        <f>IF('Total Scores'!$F9=5,'Total Scores'!$C9,0)</f>
        <v>0</v>
      </c>
      <c r="T10">
        <f>IF('Total Scores'!$F9=5,'Total Scores'!$G9,0)</f>
        <v>0</v>
      </c>
      <c r="U10">
        <f>IF('Total Scores'!$F9=6,'Total Scores'!$A9,0)</f>
        <v>0</v>
      </c>
      <c r="V10">
        <f>IF('Total Scores'!$F9=6,'Total Scores'!$B9,0)</f>
        <v>0</v>
      </c>
      <c r="W10">
        <f>IF('Total Scores'!$F9=6,'Total Scores'!$C9,0)</f>
        <v>0</v>
      </c>
      <c r="X10">
        <f>IF('Total Scores'!$F9=6,'Total Scores'!$G9,0)</f>
        <v>0</v>
      </c>
      <c r="Y10">
        <f>IF('Total Scores'!$F9=7,'Total Scores'!$A9,0)</f>
        <v>0</v>
      </c>
      <c r="Z10">
        <f>IF('Total Scores'!$F9=7,'Total Scores'!$B9,0)</f>
        <v>0</v>
      </c>
      <c r="AA10">
        <f>IF('Total Scores'!$F9=7,'Total Scores'!$C9,0)</f>
        <v>0</v>
      </c>
      <c r="AB10">
        <f>IF('Total Scores'!$F9=7,'Total Scores'!$G9,0)</f>
        <v>0</v>
      </c>
      <c r="AC10">
        <f>IF('Total Scores'!$F9=8,'Total Scores'!$A9,0)</f>
        <v>0</v>
      </c>
      <c r="AD10">
        <f>IF('Total Scores'!$F9=8,'Total Scores'!$B9,0)</f>
        <v>0</v>
      </c>
      <c r="AE10">
        <f>IF('Total Scores'!$F9=8,'Total Scores'!$C9,0)</f>
        <v>0</v>
      </c>
      <c r="AF10">
        <f>IF('Total Scores'!$F9=8,'Total Scores'!$G9,0)</f>
        <v>0</v>
      </c>
      <c r="AG10">
        <f>IF('Total Scores'!$F9=9,'Total Scores'!$A9,0)</f>
        <v>0</v>
      </c>
      <c r="AH10">
        <f>IF('Total Scores'!$F9=9,'Total Scores'!$B9,0)</f>
        <v>0</v>
      </c>
      <c r="AI10">
        <f>IF('Total Scores'!$F9=9,'Total Scores'!$C9,0)</f>
        <v>0</v>
      </c>
      <c r="AJ10">
        <f>IF('Total Scores'!$F9=9,'Total Scores'!$G9,0)</f>
        <v>0</v>
      </c>
    </row>
    <row r="11" spans="1:36" x14ac:dyDescent="0.2">
      <c r="A11">
        <f>IF('Total Scores'!$F10=1,'Total Scores'!$A10,0)</f>
        <v>0</v>
      </c>
      <c r="B11">
        <f>IF('Total Scores'!$F10=1,'Total Scores'!$B10,0)</f>
        <v>0</v>
      </c>
      <c r="C11">
        <f>IF('Total Scores'!$F10=1,'Total Scores'!$C10,0)</f>
        <v>0</v>
      </c>
      <c r="D11">
        <f>IF('Total Scores'!$F10=1,'Total Scores'!$G10,0)</f>
        <v>0</v>
      </c>
      <c r="E11">
        <f>IF('Total Scores'!$F10=2,'Total Scores'!$A10,0)</f>
        <v>0</v>
      </c>
      <c r="F11">
        <f>IF('Total Scores'!$F10=2,'Total Scores'!$B10,0)</f>
        <v>0</v>
      </c>
      <c r="G11">
        <f>IF('Total Scores'!$F10=2,'Total Scores'!$C10,0)</f>
        <v>0</v>
      </c>
      <c r="H11">
        <f>IF('Total Scores'!$F10=2,'Total Scores'!$G10,0)</f>
        <v>0</v>
      </c>
      <c r="I11">
        <f>IF('Total Scores'!$F10=3,'Total Scores'!$A10,0)</f>
        <v>0</v>
      </c>
      <c r="J11">
        <f>IF('Total Scores'!$F10=3,'Total Scores'!$B10,0)</f>
        <v>0</v>
      </c>
      <c r="K11">
        <f>IF('Total Scores'!$F10=3,'Total Scores'!$C10,0)</f>
        <v>0</v>
      </c>
      <c r="L11">
        <f>IF('Total Scores'!$F10=3,'Total Scores'!$G10,0)</f>
        <v>0</v>
      </c>
      <c r="M11">
        <f>IF('Total Scores'!$F10=4,'Total Scores'!$A10,0)</f>
        <v>9</v>
      </c>
      <c r="N11" t="str">
        <f>IF('Total Scores'!$F10=4,'Total Scores'!$B10,0)</f>
        <v>Jenkins</v>
      </c>
      <c r="O11" t="str">
        <f>IF('Total Scores'!$F10=4,'Total Scores'!$C10,0)</f>
        <v>Bryce</v>
      </c>
      <c r="P11">
        <f>IF('Total Scores'!$F10=4,'Total Scores'!$G10,0)</f>
        <v>296.27999999999997</v>
      </c>
      <c r="Q11">
        <f>IF('Total Scores'!$F10=5,'Total Scores'!$A10,0)</f>
        <v>0</v>
      </c>
      <c r="R11">
        <f>IF('Total Scores'!$F10=5,'Total Scores'!$B10,0)</f>
        <v>0</v>
      </c>
      <c r="S11">
        <f>IF('Total Scores'!$F10=5,'Total Scores'!$C10,0)</f>
        <v>0</v>
      </c>
      <c r="T11">
        <f>IF('Total Scores'!$F10=5,'Total Scores'!$G10,0)</f>
        <v>0</v>
      </c>
      <c r="U11">
        <f>IF('Total Scores'!$F10=6,'Total Scores'!$A10,0)</f>
        <v>0</v>
      </c>
      <c r="V11">
        <f>IF('Total Scores'!$F10=6,'Total Scores'!$B10,0)</f>
        <v>0</v>
      </c>
      <c r="W11">
        <f>IF('Total Scores'!$F10=6,'Total Scores'!$C10,0)</f>
        <v>0</v>
      </c>
      <c r="X11">
        <f>IF('Total Scores'!$F10=6,'Total Scores'!$G10,0)</f>
        <v>0</v>
      </c>
      <c r="Y11">
        <f>IF('Total Scores'!$F10=7,'Total Scores'!$A10,0)</f>
        <v>0</v>
      </c>
      <c r="Z11">
        <f>IF('Total Scores'!$F10=7,'Total Scores'!$B10,0)</f>
        <v>0</v>
      </c>
      <c r="AA11">
        <f>IF('Total Scores'!$F10=7,'Total Scores'!$C10,0)</f>
        <v>0</v>
      </c>
      <c r="AB11">
        <f>IF('Total Scores'!$F10=7,'Total Scores'!$G10,0)</f>
        <v>0</v>
      </c>
      <c r="AC11">
        <f>IF('Total Scores'!$F10=8,'Total Scores'!$A10,0)</f>
        <v>0</v>
      </c>
      <c r="AD11">
        <f>IF('Total Scores'!$F10=8,'Total Scores'!$B10,0)</f>
        <v>0</v>
      </c>
      <c r="AE11">
        <f>IF('Total Scores'!$F10=8,'Total Scores'!$C10,0)</f>
        <v>0</v>
      </c>
      <c r="AF11">
        <f>IF('Total Scores'!$F10=8,'Total Scores'!$G10,0)</f>
        <v>0</v>
      </c>
      <c r="AG11">
        <f>IF('Total Scores'!$F10=9,'Total Scores'!$A10,0)</f>
        <v>0</v>
      </c>
      <c r="AH11">
        <f>IF('Total Scores'!$F10=9,'Total Scores'!$B10,0)</f>
        <v>0</v>
      </c>
      <c r="AI11">
        <f>IF('Total Scores'!$F10=9,'Total Scores'!$C10,0)</f>
        <v>0</v>
      </c>
      <c r="AJ11">
        <f>IF('Total Scores'!$F10=9,'Total Scores'!$G10,0)</f>
        <v>0</v>
      </c>
    </row>
    <row r="12" spans="1:36" x14ac:dyDescent="0.2">
      <c r="A12">
        <f>IF('Total Scores'!$F11=1,'Total Scores'!$A11,0)</f>
        <v>0</v>
      </c>
      <c r="B12">
        <f>IF('Total Scores'!$F11=1,'Total Scores'!$B11,0)</f>
        <v>0</v>
      </c>
      <c r="C12">
        <f>IF('Total Scores'!$F11=1,'Total Scores'!$C11,0)</f>
        <v>0</v>
      </c>
      <c r="D12">
        <f>IF('Total Scores'!$F11=1,'Total Scores'!$G11,0)</f>
        <v>0</v>
      </c>
      <c r="E12">
        <f>IF('Total Scores'!$F11=2,'Total Scores'!$A11,0)</f>
        <v>10</v>
      </c>
      <c r="F12" t="str">
        <f>IF('Total Scores'!$F11=2,'Total Scores'!$B11,0)</f>
        <v>Buckley</v>
      </c>
      <c r="G12" t="str">
        <f>IF('Total Scores'!$F11=2,'Total Scores'!$C11,0)</f>
        <v>Andre "Ben"</v>
      </c>
      <c r="H12">
        <f>IF('Total Scores'!$F11=2,'Total Scores'!$G11,0)</f>
        <v>356.49</v>
      </c>
      <c r="I12">
        <f>IF('Total Scores'!$F11=3,'Total Scores'!$A11,0)</f>
        <v>0</v>
      </c>
      <c r="J12">
        <f>IF('Total Scores'!$F11=3,'Total Scores'!$B11,0)</f>
        <v>0</v>
      </c>
      <c r="K12">
        <f>IF('Total Scores'!$F11=3,'Total Scores'!$C11,0)</f>
        <v>0</v>
      </c>
      <c r="L12">
        <f>IF('Total Scores'!$F11=3,'Total Scores'!$G11,0)</f>
        <v>0</v>
      </c>
      <c r="M12">
        <f>IF('Total Scores'!$F11=4,'Total Scores'!$A11,0)</f>
        <v>0</v>
      </c>
      <c r="N12">
        <f>IF('Total Scores'!$F11=4,'Total Scores'!$B11,0)</f>
        <v>0</v>
      </c>
      <c r="O12">
        <f>IF('Total Scores'!$F11=4,'Total Scores'!$C11,0)</f>
        <v>0</v>
      </c>
      <c r="P12">
        <f>IF('Total Scores'!$F11=4,'Total Scores'!$G11,0)</f>
        <v>0</v>
      </c>
      <c r="Q12">
        <f>IF('Total Scores'!$F11=5,'Total Scores'!$A11,0)</f>
        <v>0</v>
      </c>
      <c r="R12">
        <f>IF('Total Scores'!$F11=5,'Total Scores'!$B11,0)</f>
        <v>0</v>
      </c>
      <c r="S12">
        <f>IF('Total Scores'!$F11=5,'Total Scores'!$C11,0)</f>
        <v>0</v>
      </c>
      <c r="T12">
        <f>IF('Total Scores'!$F11=5,'Total Scores'!$G11,0)</f>
        <v>0</v>
      </c>
      <c r="U12">
        <f>IF('Total Scores'!$F11=6,'Total Scores'!$A11,0)</f>
        <v>0</v>
      </c>
      <c r="V12">
        <f>IF('Total Scores'!$F11=6,'Total Scores'!$B11,0)</f>
        <v>0</v>
      </c>
      <c r="W12">
        <f>IF('Total Scores'!$F11=6,'Total Scores'!$C11,0)</f>
        <v>0</v>
      </c>
      <c r="X12">
        <f>IF('Total Scores'!$F11=6,'Total Scores'!$G11,0)</f>
        <v>0</v>
      </c>
      <c r="Y12">
        <f>IF('Total Scores'!$F11=7,'Total Scores'!$A11,0)</f>
        <v>0</v>
      </c>
      <c r="Z12">
        <f>IF('Total Scores'!$F11=7,'Total Scores'!$B11,0)</f>
        <v>0</v>
      </c>
      <c r="AA12">
        <f>IF('Total Scores'!$F11=7,'Total Scores'!$C11,0)</f>
        <v>0</v>
      </c>
      <c r="AB12">
        <f>IF('Total Scores'!$F11=7,'Total Scores'!$G11,0)</f>
        <v>0</v>
      </c>
      <c r="AC12">
        <f>IF('Total Scores'!$F11=8,'Total Scores'!$A11,0)</f>
        <v>0</v>
      </c>
      <c r="AD12">
        <f>IF('Total Scores'!$F11=8,'Total Scores'!$B11,0)</f>
        <v>0</v>
      </c>
      <c r="AE12">
        <f>IF('Total Scores'!$F11=8,'Total Scores'!$C11,0)</f>
        <v>0</v>
      </c>
      <c r="AF12">
        <f>IF('Total Scores'!$F11=8,'Total Scores'!$G11,0)</f>
        <v>0</v>
      </c>
      <c r="AG12">
        <f>IF('Total Scores'!$F11=9,'Total Scores'!$A11,0)</f>
        <v>0</v>
      </c>
      <c r="AH12">
        <f>IF('Total Scores'!$F11=9,'Total Scores'!$B11,0)</f>
        <v>0</v>
      </c>
      <c r="AI12">
        <f>IF('Total Scores'!$F11=9,'Total Scores'!$C11,0)</f>
        <v>0</v>
      </c>
      <c r="AJ12">
        <f>IF('Total Scores'!$F11=9,'Total Scores'!$G11,0)</f>
        <v>0</v>
      </c>
    </row>
    <row r="13" spans="1:36" x14ac:dyDescent="0.2">
      <c r="A13">
        <f>IF('Total Scores'!$F12=1,'Total Scores'!$A12,0)</f>
        <v>11</v>
      </c>
      <c r="B13" t="str">
        <f>IF('Total Scores'!$F12=1,'Total Scores'!$B12,0)</f>
        <v>Roeder</v>
      </c>
      <c r="C13" t="str">
        <f>IF('Total Scores'!$F12=1,'Total Scores'!$C12,0)</f>
        <v>Dustin</v>
      </c>
      <c r="D13">
        <f>IF('Total Scores'!$F12=1,'Total Scores'!$G12,0)</f>
        <v>329.46000000000004</v>
      </c>
      <c r="E13">
        <f>IF('Total Scores'!$F12=2,'Total Scores'!$A12,0)</f>
        <v>0</v>
      </c>
      <c r="F13">
        <f>IF('Total Scores'!$F12=2,'Total Scores'!$B12,0)</f>
        <v>0</v>
      </c>
      <c r="G13">
        <f>IF('Total Scores'!$F12=2,'Total Scores'!$C12,0)</f>
        <v>0</v>
      </c>
      <c r="H13">
        <f>IF('Total Scores'!$F12=2,'Total Scores'!$G12,0)</f>
        <v>0</v>
      </c>
      <c r="I13">
        <f>IF('Total Scores'!$F12=3,'Total Scores'!$A12,0)</f>
        <v>0</v>
      </c>
      <c r="J13">
        <f>IF('Total Scores'!$F12=3,'Total Scores'!$B12,0)</f>
        <v>0</v>
      </c>
      <c r="K13">
        <f>IF('Total Scores'!$F12=3,'Total Scores'!$C12,0)</f>
        <v>0</v>
      </c>
      <c r="L13">
        <f>IF('Total Scores'!$F12=3,'Total Scores'!$G12,0)</f>
        <v>0</v>
      </c>
      <c r="M13">
        <f>IF('Total Scores'!$F12=4,'Total Scores'!$A12,0)</f>
        <v>0</v>
      </c>
      <c r="N13">
        <f>IF('Total Scores'!$F12=4,'Total Scores'!$B12,0)</f>
        <v>0</v>
      </c>
      <c r="O13">
        <f>IF('Total Scores'!$F12=4,'Total Scores'!$C12,0)</f>
        <v>0</v>
      </c>
      <c r="P13">
        <f>IF('Total Scores'!$F12=4,'Total Scores'!$G12,0)</f>
        <v>0</v>
      </c>
      <c r="Q13">
        <f>IF('Total Scores'!$F12=5,'Total Scores'!$A12,0)</f>
        <v>0</v>
      </c>
      <c r="R13">
        <f>IF('Total Scores'!$F12=5,'Total Scores'!$B12,0)</f>
        <v>0</v>
      </c>
      <c r="S13">
        <f>IF('Total Scores'!$F12=5,'Total Scores'!$C12,0)</f>
        <v>0</v>
      </c>
      <c r="T13">
        <f>IF('Total Scores'!$F12=5,'Total Scores'!$G12,0)</f>
        <v>0</v>
      </c>
      <c r="U13">
        <f>IF('Total Scores'!$F12=6,'Total Scores'!$A12,0)</f>
        <v>0</v>
      </c>
      <c r="V13">
        <f>IF('Total Scores'!$F12=6,'Total Scores'!$B12,0)</f>
        <v>0</v>
      </c>
      <c r="W13">
        <f>IF('Total Scores'!$F12=6,'Total Scores'!$C12,0)</f>
        <v>0</v>
      </c>
      <c r="X13">
        <f>IF('Total Scores'!$F12=6,'Total Scores'!$G12,0)</f>
        <v>0</v>
      </c>
      <c r="Y13">
        <f>IF('Total Scores'!$F12=7,'Total Scores'!$A12,0)</f>
        <v>0</v>
      </c>
      <c r="Z13">
        <f>IF('Total Scores'!$F12=7,'Total Scores'!$B12,0)</f>
        <v>0</v>
      </c>
      <c r="AA13">
        <f>IF('Total Scores'!$F12=7,'Total Scores'!$C12,0)</f>
        <v>0</v>
      </c>
      <c r="AB13">
        <f>IF('Total Scores'!$F12=7,'Total Scores'!$G12,0)</f>
        <v>0</v>
      </c>
      <c r="AC13">
        <f>IF('Total Scores'!$F12=8,'Total Scores'!$A12,0)</f>
        <v>0</v>
      </c>
      <c r="AD13">
        <f>IF('Total Scores'!$F12=8,'Total Scores'!$B12,0)</f>
        <v>0</v>
      </c>
      <c r="AE13">
        <f>IF('Total Scores'!$F12=8,'Total Scores'!$C12,0)</f>
        <v>0</v>
      </c>
      <c r="AF13">
        <f>IF('Total Scores'!$F12=8,'Total Scores'!$G12,0)</f>
        <v>0</v>
      </c>
      <c r="AG13">
        <f>IF('Total Scores'!$F12=9,'Total Scores'!$A12,0)</f>
        <v>0</v>
      </c>
      <c r="AH13">
        <f>IF('Total Scores'!$F12=9,'Total Scores'!$B12,0)</f>
        <v>0</v>
      </c>
      <c r="AI13">
        <f>IF('Total Scores'!$F12=9,'Total Scores'!$C12,0)</f>
        <v>0</v>
      </c>
      <c r="AJ13">
        <f>IF('Total Scores'!$F12=9,'Total Scores'!$G12,0)</f>
        <v>0</v>
      </c>
    </row>
    <row r="14" spans="1:36" x14ac:dyDescent="0.2">
      <c r="A14">
        <f>IF('Total Scores'!$F13=1,'Total Scores'!$A13,0)</f>
        <v>0</v>
      </c>
      <c r="B14">
        <f>IF('Total Scores'!$F13=1,'Total Scores'!$B13,0)</f>
        <v>0</v>
      </c>
      <c r="C14">
        <f>IF('Total Scores'!$F13=1,'Total Scores'!$C13,0)</f>
        <v>0</v>
      </c>
      <c r="D14">
        <f>IF('Total Scores'!$F13=1,'Total Scores'!$G13,0)</f>
        <v>0</v>
      </c>
      <c r="E14">
        <f>IF('Total Scores'!$F13=2,'Total Scores'!$A13,0)</f>
        <v>12</v>
      </c>
      <c r="F14" t="str">
        <f>IF('Total Scores'!$F13=2,'Total Scores'!$B13,0)</f>
        <v>Sheffield</v>
      </c>
      <c r="G14" t="str">
        <f>IF('Total Scores'!$F13=2,'Total Scores'!$C13,0)</f>
        <v>Brett</v>
      </c>
      <c r="H14">
        <f>IF('Total Scores'!$F13=2,'Total Scores'!$G13,0)</f>
        <v>288.65999999999997</v>
      </c>
      <c r="I14">
        <f>IF('Total Scores'!$F13=3,'Total Scores'!$A13,0)</f>
        <v>0</v>
      </c>
      <c r="J14">
        <f>IF('Total Scores'!$F13=3,'Total Scores'!$B13,0)</f>
        <v>0</v>
      </c>
      <c r="K14">
        <f>IF('Total Scores'!$F13=3,'Total Scores'!$C13,0)</f>
        <v>0</v>
      </c>
      <c r="L14">
        <f>IF('Total Scores'!$F13=3,'Total Scores'!$G13,0)</f>
        <v>0</v>
      </c>
      <c r="M14">
        <f>IF('Total Scores'!$F13=4,'Total Scores'!$A13,0)</f>
        <v>0</v>
      </c>
      <c r="N14">
        <f>IF('Total Scores'!$F13=4,'Total Scores'!$B13,0)</f>
        <v>0</v>
      </c>
      <c r="O14">
        <f>IF('Total Scores'!$F13=4,'Total Scores'!$C13,0)</f>
        <v>0</v>
      </c>
      <c r="P14">
        <f>IF('Total Scores'!$F13=4,'Total Scores'!$G13,0)</f>
        <v>0</v>
      </c>
      <c r="Q14">
        <f>IF('Total Scores'!$F13=5,'Total Scores'!$A13,0)</f>
        <v>0</v>
      </c>
      <c r="R14">
        <f>IF('Total Scores'!$F13=5,'Total Scores'!$B13,0)</f>
        <v>0</v>
      </c>
      <c r="S14">
        <f>IF('Total Scores'!$F13=5,'Total Scores'!$C13,0)</f>
        <v>0</v>
      </c>
      <c r="T14">
        <f>IF('Total Scores'!$F13=5,'Total Scores'!$G13,0)</f>
        <v>0</v>
      </c>
      <c r="U14">
        <f>IF('Total Scores'!$F13=6,'Total Scores'!$A13,0)</f>
        <v>0</v>
      </c>
      <c r="V14">
        <f>IF('Total Scores'!$F13=6,'Total Scores'!$B13,0)</f>
        <v>0</v>
      </c>
      <c r="W14">
        <f>IF('Total Scores'!$F13=6,'Total Scores'!$C13,0)</f>
        <v>0</v>
      </c>
      <c r="X14">
        <f>IF('Total Scores'!$F13=6,'Total Scores'!$G13,0)</f>
        <v>0</v>
      </c>
      <c r="Y14">
        <f>IF('Total Scores'!$F13=7,'Total Scores'!$A13,0)</f>
        <v>0</v>
      </c>
      <c r="Z14">
        <f>IF('Total Scores'!$F13=7,'Total Scores'!$B13,0)</f>
        <v>0</v>
      </c>
      <c r="AA14">
        <f>IF('Total Scores'!$F13=7,'Total Scores'!$C13,0)</f>
        <v>0</v>
      </c>
      <c r="AB14">
        <f>IF('Total Scores'!$F13=7,'Total Scores'!$G13,0)</f>
        <v>0</v>
      </c>
      <c r="AC14">
        <f>IF('Total Scores'!$F13=8,'Total Scores'!$A13,0)</f>
        <v>0</v>
      </c>
      <c r="AD14">
        <f>IF('Total Scores'!$F13=8,'Total Scores'!$B13,0)</f>
        <v>0</v>
      </c>
      <c r="AE14">
        <f>IF('Total Scores'!$F13=8,'Total Scores'!$C13,0)</f>
        <v>0</v>
      </c>
      <c r="AF14">
        <f>IF('Total Scores'!$F13=8,'Total Scores'!$G13,0)</f>
        <v>0</v>
      </c>
      <c r="AG14">
        <f>IF('Total Scores'!$F13=9,'Total Scores'!$A13,0)</f>
        <v>0</v>
      </c>
      <c r="AH14">
        <f>IF('Total Scores'!$F13=9,'Total Scores'!$B13,0)</f>
        <v>0</v>
      </c>
      <c r="AI14">
        <f>IF('Total Scores'!$F13=9,'Total Scores'!$C13,0)</f>
        <v>0</v>
      </c>
      <c r="AJ14">
        <f>IF('Total Scores'!$F13=9,'Total Scores'!$G13,0)</f>
        <v>0</v>
      </c>
    </row>
    <row r="15" spans="1:36" x14ac:dyDescent="0.2">
      <c r="A15">
        <f>IF('Total Scores'!$F14=1,'Total Scores'!$A14,0)</f>
        <v>13</v>
      </c>
      <c r="B15" t="str">
        <f>IF('Total Scores'!$F14=1,'Total Scores'!$B14,0)</f>
        <v>Black</v>
      </c>
      <c r="C15" t="str">
        <f>IF('Total Scores'!$F14=1,'Total Scores'!$C14,0)</f>
        <v>Shannon</v>
      </c>
      <c r="D15">
        <f>IF('Total Scores'!$F14=1,'Total Scores'!$G14,0)</f>
        <v>326.5</v>
      </c>
      <c r="E15">
        <f>IF('Total Scores'!$F14=2,'Total Scores'!$A14,0)</f>
        <v>0</v>
      </c>
      <c r="F15">
        <f>IF('Total Scores'!$F14=2,'Total Scores'!$B14,0)</f>
        <v>0</v>
      </c>
      <c r="G15">
        <f>IF('Total Scores'!$F14=2,'Total Scores'!$C14,0)</f>
        <v>0</v>
      </c>
      <c r="H15">
        <f>IF('Total Scores'!$F14=2,'Total Scores'!$G14,0)</f>
        <v>0</v>
      </c>
      <c r="I15">
        <f>IF('Total Scores'!$F14=3,'Total Scores'!$A14,0)</f>
        <v>0</v>
      </c>
      <c r="J15">
        <f>IF('Total Scores'!$F14=3,'Total Scores'!$B14,0)</f>
        <v>0</v>
      </c>
      <c r="K15">
        <f>IF('Total Scores'!$F14=3,'Total Scores'!$C14,0)</f>
        <v>0</v>
      </c>
      <c r="L15">
        <f>IF('Total Scores'!$F14=3,'Total Scores'!$G14,0)</f>
        <v>0</v>
      </c>
      <c r="M15">
        <f>IF('Total Scores'!$F14=4,'Total Scores'!$A14,0)</f>
        <v>0</v>
      </c>
      <c r="N15">
        <f>IF('Total Scores'!$F14=4,'Total Scores'!$B14,0)</f>
        <v>0</v>
      </c>
      <c r="O15">
        <f>IF('Total Scores'!$F14=4,'Total Scores'!$C14,0)</f>
        <v>0</v>
      </c>
      <c r="P15">
        <f>IF('Total Scores'!$F14=4,'Total Scores'!$G14,0)</f>
        <v>0</v>
      </c>
      <c r="Q15">
        <f>IF('Total Scores'!$F14=5,'Total Scores'!$A14,0)</f>
        <v>0</v>
      </c>
      <c r="R15">
        <f>IF('Total Scores'!$F14=5,'Total Scores'!$B14,0)</f>
        <v>0</v>
      </c>
      <c r="S15">
        <f>IF('Total Scores'!$F14=5,'Total Scores'!$C14,0)</f>
        <v>0</v>
      </c>
      <c r="T15">
        <f>IF('Total Scores'!$F14=5,'Total Scores'!$G14,0)</f>
        <v>0</v>
      </c>
      <c r="U15">
        <f>IF('Total Scores'!$F14=6,'Total Scores'!$A14,0)</f>
        <v>0</v>
      </c>
      <c r="V15">
        <f>IF('Total Scores'!$F14=6,'Total Scores'!$B14,0)</f>
        <v>0</v>
      </c>
      <c r="W15">
        <f>IF('Total Scores'!$F14=6,'Total Scores'!$C14,0)</f>
        <v>0</v>
      </c>
      <c r="X15">
        <f>IF('Total Scores'!$F14=6,'Total Scores'!$G14,0)</f>
        <v>0</v>
      </c>
      <c r="Y15">
        <f>IF('Total Scores'!$F14=7,'Total Scores'!$A14,0)</f>
        <v>0</v>
      </c>
      <c r="Z15">
        <f>IF('Total Scores'!$F14=7,'Total Scores'!$B14,0)</f>
        <v>0</v>
      </c>
      <c r="AA15">
        <f>IF('Total Scores'!$F14=7,'Total Scores'!$C14,0)</f>
        <v>0</v>
      </c>
      <c r="AB15">
        <f>IF('Total Scores'!$F14=7,'Total Scores'!$G14,0)</f>
        <v>0</v>
      </c>
      <c r="AC15">
        <f>IF('Total Scores'!$F14=8,'Total Scores'!$A14,0)</f>
        <v>0</v>
      </c>
      <c r="AD15">
        <f>IF('Total Scores'!$F14=8,'Total Scores'!$B14,0)</f>
        <v>0</v>
      </c>
      <c r="AE15">
        <f>IF('Total Scores'!$F14=8,'Total Scores'!$C14,0)</f>
        <v>0</v>
      </c>
      <c r="AF15">
        <f>IF('Total Scores'!$F14=8,'Total Scores'!$G14,0)</f>
        <v>0</v>
      </c>
      <c r="AG15">
        <f>IF('Total Scores'!$F14=9,'Total Scores'!$A14,0)</f>
        <v>0</v>
      </c>
      <c r="AH15">
        <f>IF('Total Scores'!$F14=9,'Total Scores'!$B14,0)</f>
        <v>0</v>
      </c>
      <c r="AI15">
        <f>IF('Total Scores'!$F14=9,'Total Scores'!$C14,0)</f>
        <v>0</v>
      </c>
      <c r="AJ15">
        <f>IF('Total Scores'!$F14=9,'Total Scores'!$G14,0)</f>
        <v>0</v>
      </c>
    </row>
    <row r="16" spans="1:36" x14ac:dyDescent="0.2">
      <c r="A16">
        <f>IF('Total Scores'!$F15=1,'Total Scores'!$A15,0)</f>
        <v>14</v>
      </c>
      <c r="B16" t="str">
        <f>IF('Total Scores'!$F15=1,'Total Scores'!$B15,0)</f>
        <v>Morris</v>
      </c>
      <c r="C16" t="str">
        <f>IF('Total Scores'!$F15=1,'Total Scores'!$C15,0)</f>
        <v>Cedrick</v>
      </c>
      <c r="D16">
        <f>IF('Total Scores'!$F15=1,'Total Scores'!$G15,0)</f>
        <v>367.34000000000003</v>
      </c>
      <c r="E16">
        <f>IF('Total Scores'!$F15=2,'Total Scores'!$A15,0)</f>
        <v>0</v>
      </c>
      <c r="F16">
        <f>IF('Total Scores'!$F15=2,'Total Scores'!$B15,0)</f>
        <v>0</v>
      </c>
      <c r="G16">
        <f>IF('Total Scores'!$F15=2,'Total Scores'!$C15,0)</f>
        <v>0</v>
      </c>
      <c r="H16">
        <f>IF('Total Scores'!$F15=2,'Total Scores'!$G15,0)</f>
        <v>0</v>
      </c>
      <c r="I16">
        <f>IF('Total Scores'!$F15=3,'Total Scores'!$A15,0)</f>
        <v>0</v>
      </c>
      <c r="J16">
        <f>IF('Total Scores'!$F15=3,'Total Scores'!$B15,0)</f>
        <v>0</v>
      </c>
      <c r="K16">
        <f>IF('Total Scores'!$F15=3,'Total Scores'!$C15,0)</f>
        <v>0</v>
      </c>
      <c r="L16">
        <f>IF('Total Scores'!$F15=3,'Total Scores'!$G15,0)</f>
        <v>0</v>
      </c>
      <c r="M16">
        <f>IF('Total Scores'!$F15=4,'Total Scores'!$A15,0)</f>
        <v>0</v>
      </c>
      <c r="N16">
        <f>IF('Total Scores'!$F15=4,'Total Scores'!$B15,0)</f>
        <v>0</v>
      </c>
      <c r="O16">
        <f>IF('Total Scores'!$F15=4,'Total Scores'!$C15,0)</f>
        <v>0</v>
      </c>
      <c r="P16">
        <f>IF('Total Scores'!$F15=4,'Total Scores'!$G15,0)</f>
        <v>0</v>
      </c>
      <c r="Q16">
        <f>IF('Total Scores'!$F15=5,'Total Scores'!$A15,0)</f>
        <v>0</v>
      </c>
      <c r="R16">
        <f>IF('Total Scores'!$F15=5,'Total Scores'!$B15,0)</f>
        <v>0</v>
      </c>
      <c r="S16">
        <f>IF('Total Scores'!$F15=5,'Total Scores'!$C15,0)</f>
        <v>0</v>
      </c>
      <c r="T16">
        <f>IF('Total Scores'!$F15=5,'Total Scores'!$G15,0)</f>
        <v>0</v>
      </c>
      <c r="U16">
        <f>IF('Total Scores'!$F15=6,'Total Scores'!$A15,0)</f>
        <v>0</v>
      </c>
      <c r="V16">
        <f>IF('Total Scores'!$F15=6,'Total Scores'!$B15,0)</f>
        <v>0</v>
      </c>
      <c r="W16">
        <f>IF('Total Scores'!$F15=6,'Total Scores'!$C15,0)</f>
        <v>0</v>
      </c>
      <c r="X16">
        <f>IF('Total Scores'!$F15=6,'Total Scores'!$G15,0)</f>
        <v>0</v>
      </c>
      <c r="Y16">
        <f>IF('Total Scores'!$F15=7,'Total Scores'!$A15,0)</f>
        <v>0</v>
      </c>
      <c r="Z16">
        <f>IF('Total Scores'!$F15=7,'Total Scores'!$B15,0)</f>
        <v>0</v>
      </c>
      <c r="AA16">
        <f>IF('Total Scores'!$F15=7,'Total Scores'!$C15,0)</f>
        <v>0</v>
      </c>
      <c r="AB16">
        <f>IF('Total Scores'!$F15=7,'Total Scores'!$G15,0)</f>
        <v>0</v>
      </c>
      <c r="AC16">
        <f>IF('Total Scores'!$F15=8,'Total Scores'!$A15,0)</f>
        <v>0</v>
      </c>
      <c r="AD16">
        <f>IF('Total Scores'!$F15=8,'Total Scores'!$B15,0)</f>
        <v>0</v>
      </c>
      <c r="AE16">
        <f>IF('Total Scores'!$F15=8,'Total Scores'!$C15,0)</f>
        <v>0</v>
      </c>
      <c r="AF16">
        <f>IF('Total Scores'!$F15=8,'Total Scores'!$G15,0)</f>
        <v>0</v>
      </c>
      <c r="AG16">
        <f>IF('Total Scores'!$F15=9,'Total Scores'!$A15,0)</f>
        <v>0</v>
      </c>
      <c r="AH16">
        <f>IF('Total Scores'!$F15=9,'Total Scores'!$B15,0)</f>
        <v>0</v>
      </c>
      <c r="AI16">
        <f>IF('Total Scores'!$F15=9,'Total Scores'!$C15,0)</f>
        <v>0</v>
      </c>
      <c r="AJ16">
        <f>IF('Total Scores'!$F15=9,'Total Scores'!$G15,0)</f>
        <v>0</v>
      </c>
    </row>
    <row r="17" spans="1:36" x14ac:dyDescent="0.2">
      <c r="A17">
        <f>IF('Total Scores'!$F16=1,'Total Scores'!$A16,0)</f>
        <v>15</v>
      </c>
      <c r="B17" t="str">
        <f>IF('Total Scores'!$F16=1,'Total Scores'!$B16,0)</f>
        <v>Clark</v>
      </c>
      <c r="C17" t="str">
        <f>IF('Total Scores'!$F16=1,'Total Scores'!$C16,0)</f>
        <v>Timothy</v>
      </c>
      <c r="D17">
        <f>IF('Total Scores'!$F16=1,'Total Scores'!$G16,0)</f>
        <v>329.34000000000003</v>
      </c>
      <c r="E17">
        <f>IF('Total Scores'!$F16=2,'Total Scores'!$A16,0)</f>
        <v>0</v>
      </c>
      <c r="F17">
        <f>IF('Total Scores'!$F16=2,'Total Scores'!$B16,0)</f>
        <v>0</v>
      </c>
      <c r="G17">
        <f>IF('Total Scores'!$F16=2,'Total Scores'!$C16,0)</f>
        <v>0</v>
      </c>
      <c r="H17">
        <f>IF('Total Scores'!$F16=2,'Total Scores'!$G16,0)</f>
        <v>0</v>
      </c>
      <c r="I17">
        <f>IF('Total Scores'!$F16=3,'Total Scores'!$A16,0)</f>
        <v>0</v>
      </c>
      <c r="J17">
        <f>IF('Total Scores'!$F16=3,'Total Scores'!$B16,0)</f>
        <v>0</v>
      </c>
      <c r="K17">
        <f>IF('Total Scores'!$F16=3,'Total Scores'!$C16,0)</f>
        <v>0</v>
      </c>
      <c r="L17">
        <f>IF('Total Scores'!$F16=3,'Total Scores'!$G16,0)</f>
        <v>0</v>
      </c>
      <c r="M17">
        <f>IF('Total Scores'!$F16=4,'Total Scores'!$A16,0)</f>
        <v>0</v>
      </c>
      <c r="N17">
        <f>IF('Total Scores'!$F16=4,'Total Scores'!$B16,0)</f>
        <v>0</v>
      </c>
      <c r="O17">
        <f>IF('Total Scores'!$F16=4,'Total Scores'!$C16,0)</f>
        <v>0</v>
      </c>
      <c r="P17">
        <f>IF('Total Scores'!$F16=4,'Total Scores'!$G16,0)</f>
        <v>0</v>
      </c>
      <c r="Q17">
        <f>IF('Total Scores'!$F16=5,'Total Scores'!$A16,0)</f>
        <v>0</v>
      </c>
      <c r="R17">
        <f>IF('Total Scores'!$F16=5,'Total Scores'!$B16,0)</f>
        <v>0</v>
      </c>
      <c r="S17">
        <f>IF('Total Scores'!$F16=5,'Total Scores'!$C16,0)</f>
        <v>0</v>
      </c>
      <c r="T17">
        <f>IF('Total Scores'!$F16=5,'Total Scores'!$G16,0)</f>
        <v>0</v>
      </c>
      <c r="U17">
        <f>IF('Total Scores'!$F16=6,'Total Scores'!$A16,0)</f>
        <v>0</v>
      </c>
      <c r="V17">
        <f>IF('Total Scores'!$F16=6,'Total Scores'!$B16,0)</f>
        <v>0</v>
      </c>
      <c r="W17">
        <f>IF('Total Scores'!$F16=6,'Total Scores'!$C16,0)</f>
        <v>0</v>
      </c>
      <c r="X17">
        <f>IF('Total Scores'!$F16=6,'Total Scores'!$G16,0)</f>
        <v>0</v>
      </c>
      <c r="Y17">
        <f>IF('Total Scores'!$F16=7,'Total Scores'!$A16,0)</f>
        <v>0</v>
      </c>
      <c r="Z17">
        <f>IF('Total Scores'!$F16=7,'Total Scores'!$B16,0)</f>
        <v>0</v>
      </c>
      <c r="AA17">
        <f>IF('Total Scores'!$F16=7,'Total Scores'!$C16,0)</f>
        <v>0</v>
      </c>
      <c r="AB17">
        <f>IF('Total Scores'!$F16=7,'Total Scores'!$G16,0)</f>
        <v>0</v>
      </c>
      <c r="AC17">
        <f>IF('Total Scores'!$F16=8,'Total Scores'!$A16,0)</f>
        <v>0</v>
      </c>
      <c r="AD17">
        <f>IF('Total Scores'!$F16=8,'Total Scores'!$B16,0)</f>
        <v>0</v>
      </c>
      <c r="AE17">
        <f>IF('Total Scores'!$F16=8,'Total Scores'!$C16,0)</f>
        <v>0</v>
      </c>
      <c r="AF17">
        <f>IF('Total Scores'!$F16=8,'Total Scores'!$G16,0)</f>
        <v>0</v>
      </c>
      <c r="AG17">
        <f>IF('Total Scores'!$F16=9,'Total Scores'!$A16,0)</f>
        <v>0</v>
      </c>
      <c r="AH17">
        <f>IF('Total Scores'!$F16=9,'Total Scores'!$B16,0)</f>
        <v>0</v>
      </c>
      <c r="AI17">
        <f>IF('Total Scores'!$F16=9,'Total Scores'!$C16,0)</f>
        <v>0</v>
      </c>
      <c r="AJ17">
        <f>IF('Total Scores'!$F16=9,'Total Scores'!$G16,0)</f>
        <v>0</v>
      </c>
    </row>
    <row r="18" spans="1:36" x14ac:dyDescent="0.2">
      <c r="A18">
        <f>IF('Total Scores'!$F17=1,'Total Scores'!$A17,0)</f>
        <v>0</v>
      </c>
      <c r="B18">
        <f>IF('Total Scores'!$F17=1,'Total Scores'!$B17,0)</f>
        <v>0</v>
      </c>
      <c r="C18">
        <f>IF('Total Scores'!$F17=1,'Total Scores'!$C17,0)</f>
        <v>0</v>
      </c>
      <c r="D18">
        <f>IF('Total Scores'!$F17=1,'Total Scores'!$G17,0)</f>
        <v>0</v>
      </c>
      <c r="E18">
        <f>IF('Total Scores'!$F17=2,'Total Scores'!$A17,0)</f>
        <v>0</v>
      </c>
      <c r="F18">
        <f>IF('Total Scores'!$F17=2,'Total Scores'!$B17,0)</f>
        <v>0</v>
      </c>
      <c r="G18">
        <f>IF('Total Scores'!$F17=2,'Total Scores'!$C17,0)</f>
        <v>0</v>
      </c>
      <c r="H18">
        <f>IF('Total Scores'!$F17=2,'Total Scores'!$G17,0)</f>
        <v>0</v>
      </c>
      <c r="I18">
        <f>IF('Total Scores'!$F17=3,'Total Scores'!$A17,0)</f>
        <v>0</v>
      </c>
      <c r="J18">
        <f>IF('Total Scores'!$F17=3,'Total Scores'!$B17,0)</f>
        <v>0</v>
      </c>
      <c r="K18">
        <f>IF('Total Scores'!$F17=3,'Total Scores'!$C17,0)</f>
        <v>0</v>
      </c>
      <c r="L18">
        <f>IF('Total Scores'!$F17=3,'Total Scores'!$G17,0)</f>
        <v>0</v>
      </c>
      <c r="M18">
        <f>IF('Total Scores'!$F17=4,'Total Scores'!$A17,0)</f>
        <v>0</v>
      </c>
      <c r="N18">
        <f>IF('Total Scores'!$F17=4,'Total Scores'!$B17,0)</f>
        <v>0</v>
      </c>
      <c r="O18">
        <f>IF('Total Scores'!$F17=4,'Total Scores'!$C17,0)</f>
        <v>0</v>
      </c>
      <c r="P18">
        <f>IF('Total Scores'!$F17=4,'Total Scores'!$G17,0)</f>
        <v>0</v>
      </c>
      <c r="Q18">
        <f>IF('Total Scores'!$F17=5,'Total Scores'!$A17,0)</f>
        <v>16</v>
      </c>
      <c r="R18" t="str">
        <f>IF('Total Scores'!$F17=5,'Total Scores'!$B17,0)</f>
        <v>Privette</v>
      </c>
      <c r="S18" t="str">
        <f>IF('Total Scores'!$F17=5,'Total Scores'!$C17,0)</f>
        <v>Chris</v>
      </c>
      <c r="T18">
        <f>IF('Total Scores'!$F17=5,'Total Scores'!$G17,0)</f>
        <v>320.47000000000003</v>
      </c>
      <c r="U18">
        <f>IF('Total Scores'!$F17=6,'Total Scores'!$A17,0)</f>
        <v>0</v>
      </c>
      <c r="V18">
        <f>IF('Total Scores'!$F17=6,'Total Scores'!$B17,0)</f>
        <v>0</v>
      </c>
      <c r="W18">
        <f>IF('Total Scores'!$F17=6,'Total Scores'!$C17,0)</f>
        <v>0</v>
      </c>
      <c r="X18">
        <f>IF('Total Scores'!$F17=6,'Total Scores'!$G17,0)</f>
        <v>0</v>
      </c>
      <c r="Y18">
        <f>IF('Total Scores'!$F17=7,'Total Scores'!$A17,0)</f>
        <v>0</v>
      </c>
      <c r="Z18">
        <f>IF('Total Scores'!$F17=7,'Total Scores'!$B17,0)</f>
        <v>0</v>
      </c>
      <c r="AA18">
        <f>IF('Total Scores'!$F17=7,'Total Scores'!$C17,0)</f>
        <v>0</v>
      </c>
      <c r="AB18">
        <f>IF('Total Scores'!$F17=7,'Total Scores'!$G17,0)</f>
        <v>0</v>
      </c>
      <c r="AC18">
        <f>IF('Total Scores'!$F17=8,'Total Scores'!$A17,0)</f>
        <v>0</v>
      </c>
      <c r="AD18">
        <f>IF('Total Scores'!$F17=8,'Total Scores'!$B17,0)</f>
        <v>0</v>
      </c>
      <c r="AE18">
        <f>IF('Total Scores'!$F17=8,'Total Scores'!$C17,0)</f>
        <v>0</v>
      </c>
      <c r="AF18">
        <f>IF('Total Scores'!$F17=8,'Total Scores'!$G17,0)</f>
        <v>0</v>
      </c>
      <c r="AG18">
        <f>IF('Total Scores'!$F17=9,'Total Scores'!$A17,0)</f>
        <v>0</v>
      </c>
      <c r="AH18">
        <f>IF('Total Scores'!$F17=9,'Total Scores'!$B17,0)</f>
        <v>0</v>
      </c>
      <c r="AI18">
        <f>IF('Total Scores'!$F17=9,'Total Scores'!$C17,0)</f>
        <v>0</v>
      </c>
      <c r="AJ18">
        <f>IF('Total Scores'!$F17=9,'Total Scores'!$G17,0)</f>
        <v>0</v>
      </c>
    </row>
    <row r="19" spans="1:36" x14ac:dyDescent="0.2">
      <c r="A19">
        <f>IF('Total Scores'!$F18=1,'Total Scores'!$A18,0)</f>
        <v>0</v>
      </c>
      <c r="B19">
        <f>IF('Total Scores'!$F18=1,'Total Scores'!$B18,0)</f>
        <v>0</v>
      </c>
      <c r="C19">
        <f>IF('Total Scores'!$F18=1,'Total Scores'!$C18,0)</f>
        <v>0</v>
      </c>
      <c r="D19">
        <f>IF('Total Scores'!$F18=1,'Total Scores'!$G18,0)</f>
        <v>0</v>
      </c>
      <c r="E19">
        <f>IF('Total Scores'!$F18=2,'Total Scores'!$A18,0)</f>
        <v>0</v>
      </c>
      <c r="F19">
        <f>IF('Total Scores'!$F18=2,'Total Scores'!$B18,0)</f>
        <v>0</v>
      </c>
      <c r="G19">
        <f>IF('Total Scores'!$F18=2,'Total Scores'!$C18,0)</f>
        <v>0</v>
      </c>
      <c r="H19">
        <f>IF('Total Scores'!$F18=2,'Total Scores'!$G18,0)</f>
        <v>0</v>
      </c>
      <c r="I19">
        <f>IF('Total Scores'!$F18=3,'Total Scores'!$A18,0)</f>
        <v>17</v>
      </c>
      <c r="J19" t="str">
        <f>IF('Total Scores'!$F18=3,'Total Scores'!$B18,0)</f>
        <v>Cummings</v>
      </c>
      <c r="K19" t="str">
        <f>IF('Total Scores'!$F18=3,'Total Scores'!$C18,0)</f>
        <v>Rick</v>
      </c>
      <c r="L19">
        <f>IF('Total Scores'!$F18=3,'Total Scores'!$G18,0)</f>
        <v>302.90999999999997</v>
      </c>
      <c r="M19">
        <f>IF('Total Scores'!$F18=4,'Total Scores'!$A18,0)</f>
        <v>0</v>
      </c>
      <c r="N19">
        <f>IF('Total Scores'!$F18=4,'Total Scores'!$B18,0)</f>
        <v>0</v>
      </c>
      <c r="O19">
        <f>IF('Total Scores'!$F18=4,'Total Scores'!$C18,0)</f>
        <v>0</v>
      </c>
      <c r="P19">
        <f>IF('Total Scores'!$F18=4,'Total Scores'!$G18,0)</f>
        <v>0</v>
      </c>
      <c r="Q19">
        <f>IF('Total Scores'!$F18=5,'Total Scores'!$A18,0)</f>
        <v>0</v>
      </c>
      <c r="R19">
        <f>IF('Total Scores'!$F18=5,'Total Scores'!$B18,0)</f>
        <v>0</v>
      </c>
      <c r="S19">
        <f>IF('Total Scores'!$F18=5,'Total Scores'!$C18,0)</f>
        <v>0</v>
      </c>
      <c r="T19">
        <f>IF('Total Scores'!$F18=5,'Total Scores'!$G18,0)</f>
        <v>0</v>
      </c>
      <c r="U19">
        <f>IF('Total Scores'!$F18=6,'Total Scores'!$A18,0)</f>
        <v>0</v>
      </c>
      <c r="V19">
        <f>IF('Total Scores'!$F18=6,'Total Scores'!$B18,0)</f>
        <v>0</v>
      </c>
      <c r="W19">
        <f>IF('Total Scores'!$F18=6,'Total Scores'!$C18,0)</f>
        <v>0</v>
      </c>
      <c r="X19">
        <f>IF('Total Scores'!$F18=6,'Total Scores'!$G18,0)</f>
        <v>0</v>
      </c>
      <c r="Y19">
        <f>IF('Total Scores'!$F18=7,'Total Scores'!$A18,0)</f>
        <v>0</v>
      </c>
      <c r="Z19">
        <f>IF('Total Scores'!$F18=7,'Total Scores'!$B18,0)</f>
        <v>0</v>
      </c>
      <c r="AA19">
        <f>IF('Total Scores'!$F18=7,'Total Scores'!$C18,0)</f>
        <v>0</v>
      </c>
      <c r="AB19">
        <f>IF('Total Scores'!$F18=7,'Total Scores'!$G18,0)</f>
        <v>0</v>
      </c>
      <c r="AC19">
        <f>IF('Total Scores'!$F18=8,'Total Scores'!$A18,0)</f>
        <v>0</v>
      </c>
      <c r="AD19">
        <f>IF('Total Scores'!$F18=8,'Total Scores'!$B18,0)</f>
        <v>0</v>
      </c>
      <c r="AE19">
        <f>IF('Total Scores'!$F18=8,'Total Scores'!$C18,0)</f>
        <v>0</v>
      </c>
      <c r="AF19">
        <f>IF('Total Scores'!$F18=8,'Total Scores'!$G18,0)</f>
        <v>0</v>
      </c>
      <c r="AG19">
        <f>IF('Total Scores'!$F18=9,'Total Scores'!$A18,0)</f>
        <v>0</v>
      </c>
      <c r="AH19">
        <f>IF('Total Scores'!$F18=9,'Total Scores'!$B18,0)</f>
        <v>0</v>
      </c>
      <c r="AI19">
        <f>IF('Total Scores'!$F18=9,'Total Scores'!$C18,0)</f>
        <v>0</v>
      </c>
      <c r="AJ19">
        <f>IF('Total Scores'!$F18=9,'Total Scores'!$G18,0)</f>
        <v>0</v>
      </c>
    </row>
    <row r="20" spans="1:36" x14ac:dyDescent="0.2">
      <c r="A20">
        <f>IF('Total Scores'!$F19=1,'Total Scores'!$A19,0)</f>
        <v>18</v>
      </c>
      <c r="B20" t="str">
        <f>IF('Total Scores'!$F19=1,'Total Scores'!$B19,0)</f>
        <v>Adams</v>
      </c>
      <c r="C20" t="str">
        <f>IF('Total Scores'!$F19=1,'Total Scores'!$C19,0)</f>
        <v>Robert</v>
      </c>
      <c r="D20">
        <f>IF('Total Scores'!$F19=1,'Total Scores'!$G19,0)</f>
        <v>346.65</v>
      </c>
      <c r="E20">
        <f>IF('Total Scores'!$F19=2,'Total Scores'!$A19,0)</f>
        <v>0</v>
      </c>
      <c r="F20">
        <f>IF('Total Scores'!$F19=2,'Total Scores'!$B19,0)</f>
        <v>0</v>
      </c>
      <c r="G20">
        <f>IF('Total Scores'!$F19=2,'Total Scores'!$C19,0)</f>
        <v>0</v>
      </c>
      <c r="H20">
        <f>IF('Total Scores'!$F19=2,'Total Scores'!$G19,0)</f>
        <v>0</v>
      </c>
      <c r="I20">
        <f>IF('Total Scores'!$F19=3,'Total Scores'!$A19,0)</f>
        <v>0</v>
      </c>
      <c r="J20">
        <f>IF('Total Scores'!$F19=3,'Total Scores'!$B19,0)</f>
        <v>0</v>
      </c>
      <c r="K20">
        <f>IF('Total Scores'!$F19=3,'Total Scores'!$C19,0)</f>
        <v>0</v>
      </c>
      <c r="L20">
        <f>IF('Total Scores'!$F19=3,'Total Scores'!$G19,0)</f>
        <v>0</v>
      </c>
      <c r="M20">
        <f>IF('Total Scores'!$F19=4,'Total Scores'!$A19,0)</f>
        <v>0</v>
      </c>
      <c r="N20">
        <f>IF('Total Scores'!$F19=4,'Total Scores'!$B19,0)</f>
        <v>0</v>
      </c>
      <c r="O20">
        <f>IF('Total Scores'!$F19=4,'Total Scores'!$C19,0)</f>
        <v>0</v>
      </c>
      <c r="P20">
        <f>IF('Total Scores'!$F19=4,'Total Scores'!$G19,0)</f>
        <v>0</v>
      </c>
      <c r="Q20">
        <f>IF('Total Scores'!$F19=5,'Total Scores'!$A19,0)</f>
        <v>0</v>
      </c>
      <c r="R20">
        <f>IF('Total Scores'!$F19=5,'Total Scores'!$B19,0)</f>
        <v>0</v>
      </c>
      <c r="S20">
        <f>IF('Total Scores'!$F19=5,'Total Scores'!$C19,0)</f>
        <v>0</v>
      </c>
      <c r="T20">
        <f>IF('Total Scores'!$F19=5,'Total Scores'!$G19,0)</f>
        <v>0</v>
      </c>
      <c r="U20">
        <f>IF('Total Scores'!$F19=6,'Total Scores'!$A19,0)</f>
        <v>0</v>
      </c>
      <c r="V20">
        <f>IF('Total Scores'!$F19=6,'Total Scores'!$B19,0)</f>
        <v>0</v>
      </c>
      <c r="W20">
        <f>IF('Total Scores'!$F19=6,'Total Scores'!$C19,0)</f>
        <v>0</v>
      </c>
      <c r="X20">
        <f>IF('Total Scores'!$F19=6,'Total Scores'!$G19,0)</f>
        <v>0</v>
      </c>
      <c r="Y20">
        <f>IF('Total Scores'!$F19=7,'Total Scores'!$A19,0)</f>
        <v>0</v>
      </c>
      <c r="Z20">
        <f>IF('Total Scores'!$F19=7,'Total Scores'!$B19,0)</f>
        <v>0</v>
      </c>
      <c r="AA20">
        <f>IF('Total Scores'!$F19=7,'Total Scores'!$C19,0)</f>
        <v>0</v>
      </c>
      <c r="AB20">
        <f>IF('Total Scores'!$F19=7,'Total Scores'!$G19,0)</f>
        <v>0</v>
      </c>
      <c r="AC20">
        <f>IF('Total Scores'!$F19=8,'Total Scores'!$A19,0)</f>
        <v>0</v>
      </c>
      <c r="AD20">
        <f>IF('Total Scores'!$F19=8,'Total Scores'!$B19,0)</f>
        <v>0</v>
      </c>
      <c r="AE20">
        <f>IF('Total Scores'!$F19=8,'Total Scores'!$C19,0)</f>
        <v>0</v>
      </c>
      <c r="AF20">
        <f>IF('Total Scores'!$F19=8,'Total Scores'!$G19,0)</f>
        <v>0</v>
      </c>
      <c r="AG20">
        <f>IF('Total Scores'!$F19=9,'Total Scores'!$A19,0)</f>
        <v>0</v>
      </c>
      <c r="AH20">
        <f>IF('Total Scores'!$F19=9,'Total Scores'!$B19,0)</f>
        <v>0</v>
      </c>
      <c r="AI20">
        <f>IF('Total Scores'!$F19=9,'Total Scores'!$C19,0)</f>
        <v>0</v>
      </c>
      <c r="AJ20">
        <f>IF('Total Scores'!$F19=9,'Total Scores'!$G19,0)</f>
        <v>0</v>
      </c>
    </row>
    <row r="21" spans="1:36" x14ac:dyDescent="0.2">
      <c r="A21">
        <f>IF('Total Scores'!$F20=1,'Total Scores'!$A20,0)</f>
        <v>0</v>
      </c>
      <c r="B21">
        <f>IF('Total Scores'!$F20=1,'Total Scores'!$B20,0)</f>
        <v>0</v>
      </c>
      <c r="C21">
        <f>IF('Total Scores'!$F20=1,'Total Scores'!$C20,0)</f>
        <v>0</v>
      </c>
      <c r="D21">
        <f>IF('Total Scores'!$F20=1,'Total Scores'!$G20,0)</f>
        <v>0</v>
      </c>
      <c r="E21">
        <f>IF('Total Scores'!$F20=2,'Total Scores'!$A20,0)</f>
        <v>0</v>
      </c>
      <c r="F21">
        <f>IF('Total Scores'!$F20=2,'Total Scores'!$B20,0)</f>
        <v>0</v>
      </c>
      <c r="G21">
        <f>IF('Total Scores'!$F20=2,'Total Scores'!$C20,0)</f>
        <v>0</v>
      </c>
      <c r="H21">
        <f>IF('Total Scores'!$F20=2,'Total Scores'!$G20,0)</f>
        <v>0</v>
      </c>
      <c r="I21">
        <f>IF('Total Scores'!$F20=3,'Total Scores'!$A20,0)</f>
        <v>0</v>
      </c>
      <c r="J21">
        <f>IF('Total Scores'!$F20=3,'Total Scores'!$B20,0)</f>
        <v>0</v>
      </c>
      <c r="K21">
        <f>IF('Total Scores'!$F20=3,'Total Scores'!$C20,0)</f>
        <v>0</v>
      </c>
      <c r="L21">
        <f>IF('Total Scores'!$F20=3,'Total Scores'!$G20,0)</f>
        <v>0</v>
      </c>
      <c r="M21">
        <f>IF('Total Scores'!$F20=4,'Total Scores'!$A20,0)</f>
        <v>19</v>
      </c>
      <c r="N21" t="str">
        <f>IF('Total Scores'!$F20=4,'Total Scores'!$B20,0)</f>
        <v>Crews</v>
      </c>
      <c r="O21" t="str">
        <f>IF('Total Scores'!$F20=4,'Total Scores'!$C20,0)</f>
        <v>Mike</v>
      </c>
      <c r="P21">
        <f>IF('Total Scores'!$F20=4,'Total Scores'!$G20,0)</f>
        <v>387.03</v>
      </c>
      <c r="Q21">
        <f>IF('Total Scores'!$F20=5,'Total Scores'!$A20,0)</f>
        <v>0</v>
      </c>
      <c r="R21">
        <f>IF('Total Scores'!$F20=5,'Total Scores'!$B20,0)</f>
        <v>0</v>
      </c>
      <c r="S21">
        <f>IF('Total Scores'!$F20=5,'Total Scores'!$C20,0)</f>
        <v>0</v>
      </c>
      <c r="T21">
        <f>IF('Total Scores'!$F20=5,'Total Scores'!$G20,0)</f>
        <v>0</v>
      </c>
      <c r="U21">
        <f>IF('Total Scores'!$F20=6,'Total Scores'!$A20,0)</f>
        <v>0</v>
      </c>
      <c r="V21">
        <f>IF('Total Scores'!$F20=6,'Total Scores'!$B20,0)</f>
        <v>0</v>
      </c>
      <c r="W21">
        <f>IF('Total Scores'!$F20=6,'Total Scores'!$C20,0)</f>
        <v>0</v>
      </c>
      <c r="X21">
        <f>IF('Total Scores'!$F20=6,'Total Scores'!$G20,0)</f>
        <v>0</v>
      </c>
      <c r="Y21">
        <f>IF('Total Scores'!$F20=7,'Total Scores'!$A20,0)</f>
        <v>0</v>
      </c>
      <c r="Z21">
        <f>IF('Total Scores'!$F20=7,'Total Scores'!$B20,0)</f>
        <v>0</v>
      </c>
      <c r="AA21">
        <f>IF('Total Scores'!$F20=7,'Total Scores'!$C20,0)</f>
        <v>0</v>
      </c>
      <c r="AB21">
        <f>IF('Total Scores'!$F20=7,'Total Scores'!$G20,0)</f>
        <v>0</v>
      </c>
      <c r="AC21">
        <f>IF('Total Scores'!$F20=8,'Total Scores'!$A20,0)</f>
        <v>0</v>
      </c>
      <c r="AD21">
        <f>IF('Total Scores'!$F20=8,'Total Scores'!$B20,0)</f>
        <v>0</v>
      </c>
      <c r="AE21">
        <f>IF('Total Scores'!$F20=8,'Total Scores'!$C20,0)</f>
        <v>0</v>
      </c>
      <c r="AF21">
        <f>IF('Total Scores'!$F20=8,'Total Scores'!$G20,0)</f>
        <v>0</v>
      </c>
      <c r="AG21">
        <f>IF('Total Scores'!$F20=9,'Total Scores'!$A20,0)</f>
        <v>0</v>
      </c>
      <c r="AH21">
        <f>IF('Total Scores'!$F20=9,'Total Scores'!$B20,0)</f>
        <v>0</v>
      </c>
      <c r="AI21">
        <f>IF('Total Scores'!$F20=9,'Total Scores'!$C20,0)</f>
        <v>0</v>
      </c>
      <c r="AJ21">
        <f>IF('Total Scores'!$F20=9,'Total Scores'!$G20,0)</f>
        <v>0</v>
      </c>
    </row>
    <row r="22" spans="1:36" x14ac:dyDescent="0.2">
      <c r="A22">
        <f>IF('Total Scores'!$F21=1,'Total Scores'!$A21,0)</f>
        <v>0</v>
      </c>
      <c r="B22">
        <f>IF('Total Scores'!$F21=1,'Total Scores'!$B21,0)</f>
        <v>0</v>
      </c>
      <c r="C22">
        <f>IF('Total Scores'!$F21=1,'Total Scores'!$C21,0)</f>
        <v>0</v>
      </c>
      <c r="D22">
        <f>IF('Total Scores'!$F21=1,'Total Scores'!$G21,0)</f>
        <v>0</v>
      </c>
      <c r="E22">
        <f>IF('Total Scores'!$F21=2,'Total Scores'!$A21,0)</f>
        <v>20</v>
      </c>
      <c r="F22" t="str">
        <f>IF('Total Scores'!$F21=2,'Total Scores'!$B21,0)</f>
        <v>DeJesus</v>
      </c>
      <c r="G22" t="str">
        <f>IF('Total Scores'!$F21=2,'Total Scores'!$C21,0)</f>
        <v>Ray</v>
      </c>
      <c r="H22">
        <f>IF('Total Scores'!$F21=2,'Total Scores'!$G21,0)</f>
        <v>296.14999999999998</v>
      </c>
      <c r="I22">
        <f>IF('Total Scores'!$F21=3,'Total Scores'!$A21,0)</f>
        <v>0</v>
      </c>
      <c r="J22">
        <f>IF('Total Scores'!$F21=3,'Total Scores'!$B21,0)</f>
        <v>0</v>
      </c>
      <c r="K22">
        <f>IF('Total Scores'!$F21=3,'Total Scores'!$C21,0)</f>
        <v>0</v>
      </c>
      <c r="L22">
        <f>IF('Total Scores'!$F21=3,'Total Scores'!$G21,0)</f>
        <v>0</v>
      </c>
      <c r="M22">
        <f>IF('Total Scores'!$F21=4,'Total Scores'!$A21,0)</f>
        <v>0</v>
      </c>
      <c r="N22">
        <f>IF('Total Scores'!$F21=4,'Total Scores'!$B21,0)</f>
        <v>0</v>
      </c>
      <c r="O22">
        <f>IF('Total Scores'!$F21=4,'Total Scores'!$C21,0)</f>
        <v>0</v>
      </c>
      <c r="P22">
        <f>IF('Total Scores'!$F21=4,'Total Scores'!$G21,0)</f>
        <v>0</v>
      </c>
      <c r="Q22">
        <f>IF('Total Scores'!$F21=5,'Total Scores'!$A21,0)</f>
        <v>0</v>
      </c>
      <c r="R22">
        <f>IF('Total Scores'!$F21=5,'Total Scores'!$B21,0)</f>
        <v>0</v>
      </c>
      <c r="S22">
        <f>IF('Total Scores'!$F21=5,'Total Scores'!$C21,0)</f>
        <v>0</v>
      </c>
      <c r="T22">
        <f>IF('Total Scores'!$F21=5,'Total Scores'!$G21,0)</f>
        <v>0</v>
      </c>
      <c r="U22">
        <f>IF('Total Scores'!$F21=6,'Total Scores'!$A21,0)</f>
        <v>0</v>
      </c>
      <c r="V22">
        <f>IF('Total Scores'!$F21=6,'Total Scores'!$B21,0)</f>
        <v>0</v>
      </c>
      <c r="W22">
        <f>IF('Total Scores'!$F21=6,'Total Scores'!$C21,0)</f>
        <v>0</v>
      </c>
      <c r="X22">
        <f>IF('Total Scores'!$F21=6,'Total Scores'!$G21,0)</f>
        <v>0</v>
      </c>
      <c r="Y22">
        <f>IF('Total Scores'!$F21=7,'Total Scores'!$A21,0)</f>
        <v>0</v>
      </c>
      <c r="Z22">
        <f>IF('Total Scores'!$F21=7,'Total Scores'!$B21,0)</f>
        <v>0</v>
      </c>
      <c r="AA22">
        <f>IF('Total Scores'!$F21=7,'Total Scores'!$C21,0)</f>
        <v>0</v>
      </c>
      <c r="AB22">
        <f>IF('Total Scores'!$F21=7,'Total Scores'!$G21,0)</f>
        <v>0</v>
      </c>
      <c r="AC22">
        <f>IF('Total Scores'!$F21=8,'Total Scores'!$A21,0)</f>
        <v>0</v>
      </c>
      <c r="AD22">
        <f>IF('Total Scores'!$F21=8,'Total Scores'!$B21,0)</f>
        <v>0</v>
      </c>
      <c r="AE22">
        <f>IF('Total Scores'!$F21=8,'Total Scores'!$C21,0)</f>
        <v>0</v>
      </c>
      <c r="AF22">
        <f>IF('Total Scores'!$F21=8,'Total Scores'!$G21,0)</f>
        <v>0</v>
      </c>
      <c r="AG22">
        <f>IF('Total Scores'!$F21=9,'Total Scores'!$A21,0)</f>
        <v>0</v>
      </c>
      <c r="AH22">
        <f>IF('Total Scores'!$F21=9,'Total Scores'!$B21,0)</f>
        <v>0</v>
      </c>
      <c r="AI22">
        <f>IF('Total Scores'!$F21=9,'Total Scores'!$C21,0)</f>
        <v>0</v>
      </c>
      <c r="AJ22">
        <f>IF('Total Scores'!$F21=9,'Total Scores'!$G21,0)</f>
        <v>0</v>
      </c>
    </row>
    <row r="23" spans="1:36" x14ac:dyDescent="0.2">
      <c r="A23">
        <f>IF('Total Scores'!$F22=1,'Total Scores'!$A22,0)</f>
        <v>21</v>
      </c>
      <c r="B23" t="str">
        <f>IF('Total Scores'!$F22=1,'Total Scores'!$B22,0)</f>
        <v>Ballard</v>
      </c>
      <c r="C23" t="str">
        <f>IF('Total Scores'!$F22=1,'Total Scores'!$C22,0)</f>
        <v>Jeff</v>
      </c>
      <c r="D23">
        <f>IF('Total Scores'!$F22=1,'Total Scores'!$G22,0)</f>
        <v>380.53</v>
      </c>
      <c r="E23">
        <f>IF('Total Scores'!$F22=2,'Total Scores'!$A22,0)</f>
        <v>0</v>
      </c>
      <c r="F23">
        <f>IF('Total Scores'!$F22=2,'Total Scores'!$B22,0)</f>
        <v>0</v>
      </c>
      <c r="G23">
        <f>IF('Total Scores'!$F22=2,'Total Scores'!$C22,0)</f>
        <v>0</v>
      </c>
      <c r="H23">
        <f>IF('Total Scores'!$F22=2,'Total Scores'!$G22,0)</f>
        <v>0</v>
      </c>
      <c r="I23">
        <f>IF('Total Scores'!$F22=3,'Total Scores'!$A22,0)</f>
        <v>0</v>
      </c>
      <c r="J23">
        <f>IF('Total Scores'!$F22=3,'Total Scores'!$B22,0)</f>
        <v>0</v>
      </c>
      <c r="K23">
        <f>IF('Total Scores'!$F22=3,'Total Scores'!$C22,0)</f>
        <v>0</v>
      </c>
      <c r="L23">
        <f>IF('Total Scores'!$F22=3,'Total Scores'!$G22,0)</f>
        <v>0</v>
      </c>
      <c r="M23">
        <f>IF('Total Scores'!$F22=4,'Total Scores'!$A22,0)</f>
        <v>0</v>
      </c>
      <c r="N23">
        <f>IF('Total Scores'!$F22=4,'Total Scores'!$B22,0)</f>
        <v>0</v>
      </c>
      <c r="O23">
        <f>IF('Total Scores'!$F22=4,'Total Scores'!$C22,0)</f>
        <v>0</v>
      </c>
      <c r="P23">
        <f>IF('Total Scores'!$F22=4,'Total Scores'!$G22,0)</f>
        <v>0</v>
      </c>
      <c r="Q23">
        <f>IF('Total Scores'!$F22=5,'Total Scores'!$A22,0)</f>
        <v>0</v>
      </c>
      <c r="R23">
        <f>IF('Total Scores'!$F22=5,'Total Scores'!$B22,0)</f>
        <v>0</v>
      </c>
      <c r="S23">
        <f>IF('Total Scores'!$F22=5,'Total Scores'!$C22,0)</f>
        <v>0</v>
      </c>
      <c r="T23">
        <f>IF('Total Scores'!$F22=5,'Total Scores'!$G22,0)</f>
        <v>0</v>
      </c>
      <c r="U23">
        <f>IF('Total Scores'!$F22=6,'Total Scores'!$A22,0)</f>
        <v>0</v>
      </c>
      <c r="V23">
        <f>IF('Total Scores'!$F22=6,'Total Scores'!$B22,0)</f>
        <v>0</v>
      </c>
      <c r="W23">
        <f>IF('Total Scores'!$F22=6,'Total Scores'!$C22,0)</f>
        <v>0</v>
      </c>
      <c r="X23">
        <f>IF('Total Scores'!$F22=6,'Total Scores'!$G22,0)</f>
        <v>0</v>
      </c>
      <c r="Y23">
        <f>IF('Total Scores'!$F22=7,'Total Scores'!$A22,0)</f>
        <v>0</v>
      </c>
      <c r="Z23">
        <f>IF('Total Scores'!$F22=7,'Total Scores'!$B22,0)</f>
        <v>0</v>
      </c>
      <c r="AA23">
        <f>IF('Total Scores'!$F22=7,'Total Scores'!$C22,0)</f>
        <v>0</v>
      </c>
      <c r="AB23">
        <f>IF('Total Scores'!$F22=7,'Total Scores'!$G22,0)</f>
        <v>0</v>
      </c>
      <c r="AC23">
        <f>IF('Total Scores'!$F22=8,'Total Scores'!$A22,0)</f>
        <v>0</v>
      </c>
      <c r="AD23">
        <f>IF('Total Scores'!$F22=8,'Total Scores'!$B22,0)</f>
        <v>0</v>
      </c>
      <c r="AE23">
        <f>IF('Total Scores'!$F22=8,'Total Scores'!$C22,0)</f>
        <v>0</v>
      </c>
      <c r="AF23">
        <f>IF('Total Scores'!$F22=8,'Total Scores'!$G22,0)</f>
        <v>0</v>
      </c>
      <c r="AG23">
        <f>IF('Total Scores'!$F22=9,'Total Scores'!$A22,0)</f>
        <v>0</v>
      </c>
      <c r="AH23">
        <f>IF('Total Scores'!$F22=9,'Total Scores'!$B22,0)</f>
        <v>0</v>
      </c>
      <c r="AI23">
        <f>IF('Total Scores'!$F22=9,'Total Scores'!$C22,0)</f>
        <v>0</v>
      </c>
      <c r="AJ23">
        <f>IF('Total Scores'!$F22=9,'Total Scores'!$G22,0)</f>
        <v>0</v>
      </c>
    </row>
    <row r="24" spans="1:36" x14ac:dyDescent="0.2">
      <c r="A24">
        <f>IF('Total Scores'!$F23=1,'Total Scores'!$A23,0)</f>
        <v>22</v>
      </c>
      <c r="B24" t="str">
        <f>IF('Total Scores'!$F23=1,'Total Scores'!$B23,0)</f>
        <v>Hernandez</v>
      </c>
      <c r="C24" t="str">
        <f>IF('Total Scores'!$F23=1,'Total Scores'!$C23,0)</f>
        <v>Bernie</v>
      </c>
      <c r="D24">
        <f>IF('Total Scores'!$F23=1,'Total Scores'!$G23,0)</f>
        <v>334.94</v>
      </c>
      <c r="E24">
        <f>IF('Total Scores'!$F23=2,'Total Scores'!$A23,0)</f>
        <v>0</v>
      </c>
      <c r="F24">
        <f>IF('Total Scores'!$F23=2,'Total Scores'!$B23,0)</f>
        <v>0</v>
      </c>
      <c r="G24">
        <f>IF('Total Scores'!$F23=2,'Total Scores'!$C23,0)</f>
        <v>0</v>
      </c>
      <c r="H24">
        <f>IF('Total Scores'!$F23=2,'Total Scores'!$G23,0)</f>
        <v>0</v>
      </c>
      <c r="I24">
        <f>IF('Total Scores'!$F23=3,'Total Scores'!$A23,0)</f>
        <v>0</v>
      </c>
      <c r="J24">
        <f>IF('Total Scores'!$F23=3,'Total Scores'!$B23,0)</f>
        <v>0</v>
      </c>
      <c r="K24">
        <f>IF('Total Scores'!$F23=3,'Total Scores'!$C23,0)</f>
        <v>0</v>
      </c>
      <c r="L24">
        <f>IF('Total Scores'!$F23=3,'Total Scores'!$G23,0)</f>
        <v>0</v>
      </c>
      <c r="M24">
        <f>IF('Total Scores'!$F23=4,'Total Scores'!$A23,0)</f>
        <v>0</v>
      </c>
      <c r="N24">
        <f>IF('Total Scores'!$F23=4,'Total Scores'!$B23,0)</f>
        <v>0</v>
      </c>
      <c r="O24">
        <f>IF('Total Scores'!$F23=4,'Total Scores'!$C23,0)</f>
        <v>0</v>
      </c>
      <c r="P24">
        <f>IF('Total Scores'!$F23=4,'Total Scores'!$G23,0)</f>
        <v>0</v>
      </c>
      <c r="Q24">
        <f>IF('Total Scores'!$F23=5,'Total Scores'!$A23,0)</f>
        <v>0</v>
      </c>
      <c r="R24">
        <f>IF('Total Scores'!$F23=5,'Total Scores'!$B23,0)</f>
        <v>0</v>
      </c>
      <c r="S24">
        <f>IF('Total Scores'!$F23=5,'Total Scores'!$C23,0)</f>
        <v>0</v>
      </c>
      <c r="T24">
        <f>IF('Total Scores'!$F23=5,'Total Scores'!$G23,0)</f>
        <v>0</v>
      </c>
      <c r="U24">
        <f>IF('Total Scores'!$F23=6,'Total Scores'!$A23,0)</f>
        <v>0</v>
      </c>
      <c r="V24">
        <f>IF('Total Scores'!$F23=6,'Total Scores'!$B23,0)</f>
        <v>0</v>
      </c>
      <c r="W24">
        <f>IF('Total Scores'!$F23=6,'Total Scores'!$C23,0)</f>
        <v>0</v>
      </c>
      <c r="X24">
        <f>IF('Total Scores'!$F23=6,'Total Scores'!$G23,0)</f>
        <v>0</v>
      </c>
      <c r="Y24">
        <f>IF('Total Scores'!$F23=7,'Total Scores'!$A23,0)</f>
        <v>0</v>
      </c>
      <c r="Z24">
        <f>IF('Total Scores'!$F23=7,'Total Scores'!$B23,0)</f>
        <v>0</v>
      </c>
      <c r="AA24">
        <f>IF('Total Scores'!$F23=7,'Total Scores'!$C23,0)</f>
        <v>0</v>
      </c>
      <c r="AB24">
        <f>IF('Total Scores'!$F23=7,'Total Scores'!$G23,0)</f>
        <v>0</v>
      </c>
      <c r="AC24">
        <f>IF('Total Scores'!$F23=8,'Total Scores'!$A23,0)</f>
        <v>0</v>
      </c>
      <c r="AD24">
        <f>IF('Total Scores'!$F23=8,'Total Scores'!$B23,0)</f>
        <v>0</v>
      </c>
      <c r="AE24">
        <f>IF('Total Scores'!$F23=8,'Total Scores'!$C23,0)</f>
        <v>0</v>
      </c>
      <c r="AF24">
        <f>IF('Total Scores'!$F23=8,'Total Scores'!$G23,0)</f>
        <v>0</v>
      </c>
      <c r="AG24">
        <f>IF('Total Scores'!$F23=9,'Total Scores'!$A23,0)</f>
        <v>0</v>
      </c>
      <c r="AH24">
        <f>IF('Total Scores'!$F23=9,'Total Scores'!$B23,0)</f>
        <v>0</v>
      </c>
      <c r="AI24">
        <f>IF('Total Scores'!$F23=9,'Total Scores'!$C23,0)</f>
        <v>0</v>
      </c>
      <c r="AJ24">
        <f>IF('Total Scores'!$F23=9,'Total Scores'!$G23,0)</f>
        <v>0</v>
      </c>
    </row>
    <row r="25" spans="1:36" x14ac:dyDescent="0.2">
      <c r="A25">
        <f>IF('Total Scores'!$F24=1,'Total Scores'!$A24,0)</f>
        <v>0</v>
      </c>
      <c r="B25">
        <f>IF('Total Scores'!$F24=1,'Total Scores'!$B24,0)</f>
        <v>0</v>
      </c>
      <c r="C25">
        <f>IF('Total Scores'!$F24=1,'Total Scores'!$C24,0)</f>
        <v>0</v>
      </c>
      <c r="D25">
        <f>IF('Total Scores'!$F24=1,'Total Scores'!$G24,0)</f>
        <v>0</v>
      </c>
      <c r="E25">
        <f>IF('Total Scores'!$F24=2,'Total Scores'!$A24,0)</f>
        <v>23</v>
      </c>
      <c r="F25" t="str">
        <f>IF('Total Scores'!$F24=2,'Total Scores'!$B24,0)</f>
        <v>Rodes</v>
      </c>
      <c r="G25" t="str">
        <f>IF('Total Scores'!$F24=2,'Total Scores'!$C24,0)</f>
        <v>Michael</v>
      </c>
      <c r="H25">
        <f>IF('Total Scores'!$F24=2,'Total Scores'!$G24,0)</f>
        <v>319.40999999999997</v>
      </c>
      <c r="I25">
        <f>IF('Total Scores'!$F24=3,'Total Scores'!$A24,0)</f>
        <v>0</v>
      </c>
      <c r="J25">
        <f>IF('Total Scores'!$F24=3,'Total Scores'!$B24,0)</f>
        <v>0</v>
      </c>
      <c r="K25">
        <f>IF('Total Scores'!$F24=3,'Total Scores'!$C24,0)</f>
        <v>0</v>
      </c>
      <c r="L25">
        <f>IF('Total Scores'!$F24=3,'Total Scores'!$G24,0)</f>
        <v>0</v>
      </c>
      <c r="M25">
        <f>IF('Total Scores'!$F24=4,'Total Scores'!$A24,0)</f>
        <v>0</v>
      </c>
      <c r="N25">
        <f>IF('Total Scores'!$F24=4,'Total Scores'!$B24,0)</f>
        <v>0</v>
      </c>
      <c r="O25">
        <f>IF('Total Scores'!$F24=4,'Total Scores'!$C24,0)</f>
        <v>0</v>
      </c>
      <c r="P25">
        <f>IF('Total Scores'!$F24=4,'Total Scores'!$G24,0)</f>
        <v>0</v>
      </c>
      <c r="Q25">
        <f>IF('Total Scores'!$F24=5,'Total Scores'!$A24,0)</f>
        <v>0</v>
      </c>
      <c r="R25">
        <f>IF('Total Scores'!$F24=5,'Total Scores'!$B24,0)</f>
        <v>0</v>
      </c>
      <c r="S25">
        <f>IF('Total Scores'!$F24=5,'Total Scores'!$C24,0)</f>
        <v>0</v>
      </c>
      <c r="T25">
        <f>IF('Total Scores'!$F24=5,'Total Scores'!$G24,0)</f>
        <v>0</v>
      </c>
      <c r="U25">
        <f>IF('Total Scores'!$F24=6,'Total Scores'!$A24,0)</f>
        <v>0</v>
      </c>
      <c r="V25">
        <f>IF('Total Scores'!$F24=6,'Total Scores'!$B24,0)</f>
        <v>0</v>
      </c>
      <c r="W25">
        <f>IF('Total Scores'!$F24=6,'Total Scores'!$C24,0)</f>
        <v>0</v>
      </c>
      <c r="X25">
        <f>IF('Total Scores'!$F24=6,'Total Scores'!$G24,0)</f>
        <v>0</v>
      </c>
      <c r="Y25">
        <f>IF('Total Scores'!$F24=7,'Total Scores'!$A24,0)</f>
        <v>0</v>
      </c>
      <c r="Z25">
        <f>IF('Total Scores'!$F24=7,'Total Scores'!$B24,0)</f>
        <v>0</v>
      </c>
      <c r="AA25">
        <f>IF('Total Scores'!$F24=7,'Total Scores'!$C24,0)</f>
        <v>0</v>
      </c>
      <c r="AB25">
        <f>IF('Total Scores'!$F24=7,'Total Scores'!$G24,0)</f>
        <v>0</v>
      </c>
      <c r="AC25">
        <f>IF('Total Scores'!$F24=8,'Total Scores'!$A24,0)</f>
        <v>0</v>
      </c>
      <c r="AD25">
        <f>IF('Total Scores'!$F24=8,'Total Scores'!$B24,0)</f>
        <v>0</v>
      </c>
      <c r="AE25">
        <f>IF('Total Scores'!$F24=8,'Total Scores'!$C24,0)</f>
        <v>0</v>
      </c>
      <c r="AF25">
        <f>IF('Total Scores'!$F24=8,'Total Scores'!$G24,0)</f>
        <v>0</v>
      </c>
      <c r="AG25">
        <f>IF('Total Scores'!$F24=9,'Total Scores'!$A24,0)</f>
        <v>0</v>
      </c>
      <c r="AH25">
        <f>IF('Total Scores'!$F24=9,'Total Scores'!$B24,0)</f>
        <v>0</v>
      </c>
      <c r="AI25">
        <f>IF('Total Scores'!$F24=9,'Total Scores'!$C24,0)</f>
        <v>0</v>
      </c>
      <c r="AJ25">
        <f>IF('Total Scores'!$F24=9,'Total Scores'!$G24,0)</f>
        <v>0</v>
      </c>
    </row>
    <row r="26" spans="1:36" x14ac:dyDescent="0.2">
      <c r="A26">
        <f>IF('Total Scores'!$F25=1,'Total Scores'!$A25,0)</f>
        <v>0</v>
      </c>
      <c r="B26">
        <f>IF('Total Scores'!$F25=1,'Total Scores'!$B25,0)</f>
        <v>0</v>
      </c>
      <c r="C26">
        <f>IF('Total Scores'!$F25=1,'Total Scores'!$C25,0)</f>
        <v>0</v>
      </c>
      <c r="D26">
        <f>IF('Total Scores'!$F25=1,'Total Scores'!$G25,0)</f>
        <v>0</v>
      </c>
      <c r="E26">
        <f>IF('Total Scores'!$F25=2,'Total Scores'!$A25,0)</f>
        <v>0</v>
      </c>
      <c r="F26">
        <f>IF('Total Scores'!$F25=2,'Total Scores'!$B25,0)</f>
        <v>0</v>
      </c>
      <c r="G26">
        <f>IF('Total Scores'!$F25=2,'Total Scores'!$C25,0)</f>
        <v>0</v>
      </c>
      <c r="H26">
        <f>IF('Total Scores'!$F25=2,'Total Scores'!$G25,0)</f>
        <v>0</v>
      </c>
      <c r="I26">
        <f>IF('Total Scores'!$F25=3,'Total Scores'!$A25,0)</f>
        <v>24</v>
      </c>
      <c r="J26" t="str">
        <f>IF('Total Scores'!$F25=3,'Total Scores'!$B25,0)</f>
        <v>Smith</v>
      </c>
      <c r="K26" t="str">
        <f>IF('Total Scores'!$F25=3,'Total Scores'!$C25,0)</f>
        <v>Josh</v>
      </c>
      <c r="L26">
        <f>IF('Total Scores'!$F25=3,'Total Scores'!$G25,0)</f>
        <v>372.78</v>
      </c>
      <c r="M26">
        <f>IF('Total Scores'!$F25=4,'Total Scores'!$A25,0)</f>
        <v>0</v>
      </c>
      <c r="N26">
        <f>IF('Total Scores'!$F25=4,'Total Scores'!$B25,0)</f>
        <v>0</v>
      </c>
      <c r="O26">
        <f>IF('Total Scores'!$F25=4,'Total Scores'!$C25,0)</f>
        <v>0</v>
      </c>
      <c r="P26">
        <f>IF('Total Scores'!$F25=4,'Total Scores'!$G25,0)</f>
        <v>0</v>
      </c>
      <c r="Q26">
        <f>IF('Total Scores'!$F25=5,'Total Scores'!$A25,0)</f>
        <v>0</v>
      </c>
      <c r="R26">
        <f>IF('Total Scores'!$F25=5,'Total Scores'!$B25,0)</f>
        <v>0</v>
      </c>
      <c r="S26">
        <f>IF('Total Scores'!$F25=5,'Total Scores'!$C25,0)</f>
        <v>0</v>
      </c>
      <c r="T26">
        <f>IF('Total Scores'!$F25=5,'Total Scores'!$G25,0)</f>
        <v>0</v>
      </c>
      <c r="U26">
        <f>IF('Total Scores'!$F25=6,'Total Scores'!$A25,0)</f>
        <v>0</v>
      </c>
      <c r="V26">
        <f>IF('Total Scores'!$F25=6,'Total Scores'!$B25,0)</f>
        <v>0</v>
      </c>
      <c r="W26">
        <f>IF('Total Scores'!$F25=6,'Total Scores'!$C25,0)</f>
        <v>0</v>
      </c>
      <c r="X26">
        <f>IF('Total Scores'!$F25=6,'Total Scores'!$G25,0)</f>
        <v>0</v>
      </c>
      <c r="Y26">
        <f>IF('Total Scores'!$F25=7,'Total Scores'!$A25,0)</f>
        <v>0</v>
      </c>
      <c r="Z26">
        <f>IF('Total Scores'!$F25=7,'Total Scores'!$B25,0)</f>
        <v>0</v>
      </c>
      <c r="AA26">
        <f>IF('Total Scores'!$F25=7,'Total Scores'!$C25,0)</f>
        <v>0</v>
      </c>
      <c r="AB26">
        <f>IF('Total Scores'!$F25=7,'Total Scores'!$G25,0)</f>
        <v>0</v>
      </c>
      <c r="AC26">
        <f>IF('Total Scores'!$F25=8,'Total Scores'!$A25,0)</f>
        <v>0</v>
      </c>
      <c r="AD26">
        <f>IF('Total Scores'!$F25=8,'Total Scores'!$B25,0)</f>
        <v>0</v>
      </c>
      <c r="AE26">
        <f>IF('Total Scores'!$F25=8,'Total Scores'!$C25,0)</f>
        <v>0</v>
      </c>
      <c r="AF26">
        <f>IF('Total Scores'!$F25=8,'Total Scores'!$G25,0)</f>
        <v>0</v>
      </c>
      <c r="AG26">
        <f>IF('Total Scores'!$F25=9,'Total Scores'!$A25,0)</f>
        <v>0</v>
      </c>
      <c r="AH26">
        <f>IF('Total Scores'!$F25=9,'Total Scores'!$B25,0)</f>
        <v>0</v>
      </c>
      <c r="AI26">
        <f>IF('Total Scores'!$F25=9,'Total Scores'!$C25,0)</f>
        <v>0</v>
      </c>
      <c r="AJ26">
        <f>IF('Total Scores'!$F25=9,'Total Scores'!$G25,0)</f>
        <v>0</v>
      </c>
    </row>
    <row r="27" spans="1:36" x14ac:dyDescent="0.2">
      <c r="A27">
        <f>IF('Total Scores'!$F26=1,'Total Scores'!$A26,0)</f>
        <v>0</v>
      </c>
      <c r="B27">
        <f>IF('Total Scores'!$F26=1,'Total Scores'!$B26,0)</f>
        <v>0</v>
      </c>
      <c r="C27">
        <f>IF('Total Scores'!$F26=1,'Total Scores'!$C26,0)</f>
        <v>0</v>
      </c>
      <c r="D27">
        <f>IF('Total Scores'!$F26=1,'Total Scores'!$G26,0)</f>
        <v>0</v>
      </c>
      <c r="E27">
        <f>IF('Total Scores'!$F26=2,'Total Scores'!$A26,0)</f>
        <v>0</v>
      </c>
      <c r="F27">
        <f>IF('Total Scores'!$F26=2,'Total Scores'!$B26,0)</f>
        <v>0</v>
      </c>
      <c r="G27">
        <f>IF('Total Scores'!$F26=2,'Total Scores'!$C26,0)</f>
        <v>0</v>
      </c>
      <c r="H27">
        <f>IF('Total Scores'!$F26=2,'Total Scores'!$G26,0)</f>
        <v>0</v>
      </c>
      <c r="I27">
        <f>IF('Total Scores'!$F26=3,'Total Scores'!$A26,0)</f>
        <v>0</v>
      </c>
      <c r="J27">
        <f>IF('Total Scores'!$F26=3,'Total Scores'!$B26,0)</f>
        <v>0</v>
      </c>
      <c r="K27">
        <f>IF('Total Scores'!$F26=3,'Total Scores'!$C26,0)</f>
        <v>0</v>
      </c>
      <c r="L27">
        <f>IF('Total Scores'!$F26=3,'Total Scores'!$G26,0)</f>
        <v>0</v>
      </c>
      <c r="M27">
        <f>IF('Total Scores'!$F26=4,'Total Scores'!$A26,0)</f>
        <v>0</v>
      </c>
      <c r="N27">
        <f>IF('Total Scores'!$F26=4,'Total Scores'!$B26,0)</f>
        <v>0</v>
      </c>
      <c r="O27">
        <f>IF('Total Scores'!$F26=4,'Total Scores'!$C26,0)</f>
        <v>0</v>
      </c>
      <c r="P27">
        <f>IF('Total Scores'!$F26=4,'Total Scores'!$G26,0)</f>
        <v>0</v>
      </c>
      <c r="Q27">
        <f>IF('Total Scores'!$F26=5,'Total Scores'!$A26,0)</f>
        <v>0</v>
      </c>
      <c r="R27">
        <f>IF('Total Scores'!$F26=5,'Total Scores'!$B26,0)</f>
        <v>0</v>
      </c>
      <c r="S27">
        <f>IF('Total Scores'!$F26=5,'Total Scores'!$C26,0)</f>
        <v>0</v>
      </c>
      <c r="T27">
        <f>IF('Total Scores'!$F26=5,'Total Scores'!$G26,0)</f>
        <v>0</v>
      </c>
      <c r="U27">
        <f>IF('Total Scores'!$F26=6,'Total Scores'!$A26,0)</f>
        <v>0</v>
      </c>
      <c r="V27">
        <f>IF('Total Scores'!$F26=6,'Total Scores'!$B26,0)</f>
        <v>0</v>
      </c>
      <c r="W27">
        <f>IF('Total Scores'!$F26=6,'Total Scores'!$C26,0)</f>
        <v>0</v>
      </c>
      <c r="X27">
        <f>IF('Total Scores'!$F26=6,'Total Scores'!$G26,0)</f>
        <v>0</v>
      </c>
      <c r="Y27">
        <f>IF('Total Scores'!$F26=7,'Total Scores'!$A26,0)</f>
        <v>25</v>
      </c>
      <c r="Z27" t="str">
        <f>IF('Total Scores'!$F26=7,'Total Scores'!$B26,0)</f>
        <v>Laffitte</v>
      </c>
      <c r="AA27" t="str">
        <f>IF('Total Scores'!$F26=7,'Total Scores'!$C26,0)</f>
        <v>Travis</v>
      </c>
      <c r="AB27">
        <f>IF('Total Scores'!$F26=7,'Total Scores'!$G26,0)</f>
        <v>358.56</v>
      </c>
      <c r="AC27">
        <f>IF('Total Scores'!$F26=8,'Total Scores'!$A26,0)</f>
        <v>0</v>
      </c>
      <c r="AD27">
        <f>IF('Total Scores'!$F26=8,'Total Scores'!$B26,0)</f>
        <v>0</v>
      </c>
      <c r="AE27">
        <f>IF('Total Scores'!$F26=8,'Total Scores'!$C26,0)</f>
        <v>0</v>
      </c>
      <c r="AF27">
        <f>IF('Total Scores'!$F26=8,'Total Scores'!$G26,0)</f>
        <v>0</v>
      </c>
      <c r="AG27">
        <f>IF('Total Scores'!$F26=9,'Total Scores'!$A26,0)</f>
        <v>0</v>
      </c>
      <c r="AH27">
        <f>IF('Total Scores'!$F26=9,'Total Scores'!$B26,0)</f>
        <v>0</v>
      </c>
      <c r="AI27">
        <f>IF('Total Scores'!$F26=9,'Total Scores'!$C26,0)</f>
        <v>0</v>
      </c>
      <c r="AJ27">
        <f>IF('Total Scores'!$F26=9,'Total Scores'!$G26,0)</f>
        <v>0</v>
      </c>
    </row>
    <row r="28" spans="1:36" x14ac:dyDescent="0.2">
      <c r="A28">
        <f>IF('Total Scores'!$F27=1,'Total Scores'!$A27,0)</f>
        <v>0</v>
      </c>
      <c r="B28">
        <f>IF('Total Scores'!$F27=1,'Total Scores'!$B27,0)</f>
        <v>0</v>
      </c>
      <c r="C28">
        <f>IF('Total Scores'!$F27=1,'Total Scores'!$C27,0)</f>
        <v>0</v>
      </c>
      <c r="D28">
        <f>IF('Total Scores'!$F27=1,'Total Scores'!$G27,0)</f>
        <v>0</v>
      </c>
      <c r="E28">
        <f>IF('Total Scores'!$F27=2,'Total Scores'!$A27,0)</f>
        <v>26</v>
      </c>
      <c r="F28" t="str">
        <f>IF('Total Scores'!$F27=2,'Total Scores'!$B27,0)</f>
        <v>Carrlulol</v>
      </c>
      <c r="G28" t="str">
        <f>IF('Total Scores'!$F27=2,'Total Scores'!$C27,0)</f>
        <v>Chris</v>
      </c>
      <c r="H28">
        <f>IF('Total Scores'!$F27=2,'Total Scores'!$G27,0)</f>
        <v>308.35000000000002</v>
      </c>
      <c r="I28">
        <f>IF('Total Scores'!$F27=3,'Total Scores'!$A27,0)</f>
        <v>0</v>
      </c>
      <c r="J28">
        <f>IF('Total Scores'!$F27=3,'Total Scores'!$B27,0)</f>
        <v>0</v>
      </c>
      <c r="K28">
        <f>IF('Total Scores'!$F27=3,'Total Scores'!$C27,0)</f>
        <v>0</v>
      </c>
      <c r="L28">
        <f>IF('Total Scores'!$F27=3,'Total Scores'!$G27,0)</f>
        <v>0</v>
      </c>
      <c r="M28">
        <f>IF('Total Scores'!$F27=4,'Total Scores'!$A27,0)</f>
        <v>0</v>
      </c>
      <c r="N28">
        <f>IF('Total Scores'!$F27=4,'Total Scores'!$B27,0)</f>
        <v>0</v>
      </c>
      <c r="O28">
        <f>IF('Total Scores'!$F27=4,'Total Scores'!$C27,0)</f>
        <v>0</v>
      </c>
      <c r="P28">
        <f>IF('Total Scores'!$F27=4,'Total Scores'!$G27,0)</f>
        <v>0</v>
      </c>
      <c r="Q28">
        <f>IF('Total Scores'!$F27=5,'Total Scores'!$A27,0)</f>
        <v>0</v>
      </c>
      <c r="R28">
        <f>IF('Total Scores'!$F27=5,'Total Scores'!$B27,0)</f>
        <v>0</v>
      </c>
      <c r="S28">
        <f>IF('Total Scores'!$F27=5,'Total Scores'!$C27,0)</f>
        <v>0</v>
      </c>
      <c r="T28">
        <f>IF('Total Scores'!$F27=5,'Total Scores'!$G27,0)</f>
        <v>0</v>
      </c>
      <c r="U28">
        <f>IF('Total Scores'!$F27=6,'Total Scores'!$A27,0)</f>
        <v>0</v>
      </c>
      <c r="V28">
        <f>IF('Total Scores'!$F27=6,'Total Scores'!$B27,0)</f>
        <v>0</v>
      </c>
      <c r="W28">
        <f>IF('Total Scores'!$F27=6,'Total Scores'!$C27,0)</f>
        <v>0</v>
      </c>
      <c r="X28">
        <f>IF('Total Scores'!$F27=6,'Total Scores'!$G27,0)</f>
        <v>0</v>
      </c>
      <c r="Y28">
        <f>IF('Total Scores'!$F27=7,'Total Scores'!$A27,0)</f>
        <v>0</v>
      </c>
      <c r="Z28">
        <f>IF('Total Scores'!$F27=7,'Total Scores'!$B27,0)</f>
        <v>0</v>
      </c>
      <c r="AA28">
        <f>IF('Total Scores'!$F27=7,'Total Scores'!$C27,0)</f>
        <v>0</v>
      </c>
      <c r="AB28">
        <f>IF('Total Scores'!$F27=7,'Total Scores'!$G27,0)</f>
        <v>0</v>
      </c>
      <c r="AC28">
        <f>IF('Total Scores'!$F27=8,'Total Scores'!$A27,0)</f>
        <v>0</v>
      </c>
      <c r="AD28">
        <f>IF('Total Scores'!$F27=8,'Total Scores'!$B27,0)</f>
        <v>0</v>
      </c>
      <c r="AE28">
        <f>IF('Total Scores'!$F27=8,'Total Scores'!$C27,0)</f>
        <v>0</v>
      </c>
      <c r="AF28">
        <f>IF('Total Scores'!$F27=8,'Total Scores'!$G27,0)</f>
        <v>0</v>
      </c>
      <c r="AG28">
        <f>IF('Total Scores'!$F27=9,'Total Scores'!$A27,0)</f>
        <v>0</v>
      </c>
      <c r="AH28">
        <f>IF('Total Scores'!$F27=9,'Total Scores'!$B27,0)</f>
        <v>0</v>
      </c>
      <c r="AI28">
        <f>IF('Total Scores'!$F27=9,'Total Scores'!$C27,0)</f>
        <v>0</v>
      </c>
      <c r="AJ28">
        <f>IF('Total Scores'!$F27=9,'Total Scores'!$G27,0)</f>
        <v>0</v>
      </c>
    </row>
    <row r="29" spans="1:36" x14ac:dyDescent="0.2">
      <c r="A29">
        <f>IF('Total Scores'!$F28=1,'Total Scores'!$A28,0)</f>
        <v>0</v>
      </c>
      <c r="B29">
        <f>IF('Total Scores'!$F28=1,'Total Scores'!$B28,0)</f>
        <v>0</v>
      </c>
      <c r="C29">
        <f>IF('Total Scores'!$F28=1,'Total Scores'!$C28,0)</f>
        <v>0</v>
      </c>
      <c r="D29">
        <f>IF('Total Scores'!$F28=1,'Total Scores'!$G28,0)</f>
        <v>0</v>
      </c>
      <c r="E29">
        <f>IF('Total Scores'!$F28=2,'Total Scores'!$A28,0)</f>
        <v>27</v>
      </c>
      <c r="F29" t="str">
        <f>IF('Total Scores'!$F28=2,'Total Scores'!$B28,0)</f>
        <v>Cail</v>
      </c>
      <c r="G29" t="str">
        <f>IF('Total Scores'!$F28=2,'Total Scores'!$C28,0)</f>
        <v>Jody</v>
      </c>
      <c r="H29">
        <f>IF('Total Scores'!$F28=2,'Total Scores'!$G28,0)</f>
        <v>321.31</v>
      </c>
      <c r="I29">
        <f>IF('Total Scores'!$F28=3,'Total Scores'!$A28,0)</f>
        <v>0</v>
      </c>
      <c r="J29">
        <f>IF('Total Scores'!$F28=3,'Total Scores'!$B28,0)</f>
        <v>0</v>
      </c>
      <c r="K29">
        <f>IF('Total Scores'!$F28=3,'Total Scores'!$C28,0)</f>
        <v>0</v>
      </c>
      <c r="L29">
        <f>IF('Total Scores'!$F28=3,'Total Scores'!$G28,0)</f>
        <v>0</v>
      </c>
      <c r="M29">
        <f>IF('Total Scores'!$F28=4,'Total Scores'!$A28,0)</f>
        <v>0</v>
      </c>
      <c r="N29">
        <f>IF('Total Scores'!$F28=4,'Total Scores'!$B28,0)</f>
        <v>0</v>
      </c>
      <c r="O29">
        <f>IF('Total Scores'!$F28=4,'Total Scores'!$C28,0)</f>
        <v>0</v>
      </c>
      <c r="P29">
        <f>IF('Total Scores'!$F28=4,'Total Scores'!$G28,0)</f>
        <v>0</v>
      </c>
      <c r="Q29">
        <f>IF('Total Scores'!$F28=5,'Total Scores'!$A28,0)</f>
        <v>0</v>
      </c>
      <c r="R29">
        <f>IF('Total Scores'!$F28=5,'Total Scores'!$B28,0)</f>
        <v>0</v>
      </c>
      <c r="S29">
        <f>IF('Total Scores'!$F28=5,'Total Scores'!$C28,0)</f>
        <v>0</v>
      </c>
      <c r="T29">
        <f>IF('Total Scores'!$F28=5,'Total Scores'!$G28,0)</f>
        <v>0</v>
      </c>
      <c r="U29">
        <f>IF('Total Scores'!$F28=6,'Total Scores'!$A28,0)</f>
        <v>0</v>
      </c>
      <c r="V29">
        <f>IF('Total Scores'!$F28=6,'Total Scores'!$B28,0)</f>
        <v>0</v>
      </c>
      <c r="W29">
        <f>IF('Total Scores'!$F28=6,'Total Scores'!$C28,0)</f>
        <v>0</v>
      </c>
      <c r="X29">
        <f>IF('Total Scores'!$F28=6,'Total Scores'!$G28,0)</f>
        <v>0</v>
      </c>
      <c r="Y29">
        <f>IF('Total Scores'!$F28=7,'Total Scores'!$A28,0)</f>
        <v>0</v>
      </c>
      <c r="Z29">
        <f>IF('Total Scores'!$F28=7,'Total Scores'!$B28,0)</f>
        <v>0</v>
      </c>
      <c r="AA29">
        <f>IF('Total Scores'!$F28=7,'Total Scores'!$C28,0)</f>
        <v>0</v>
      </c>
      <c r="AB29">
        <f>IF('Total Scores'!$F28=7,'Total Scores'!$G28,0)</f>
        <v>0</v>
      </c>
      <c r="AC29">
        <f>IF('Total Scores'!$F28=8,'Total Scores'!$A28,0)</f>
        <v>0</v>
      </c>
      <c r="AD29">
        <f>IF('Total Scores'!$F28=8,'Total Scores'!$B28,0)</f>
        <v>0</v>
      </c>
      <c r="AE29">
        <f>IF('Total Scores'!$F28=8,'Total Scores'!$C28,0)</f>
        <v>0</v>
      </c>
      <c r="AF29">
        <f>IF('Total Scores'!$F28=8,'Total Scores'!$G28,0)</f>
        <v>0</v>
      </c>
      <c r="AG29">
        <f>IF('Total Scores'!$F28=9,'Total Scores'!$A28,0)</f>
        <v>0</v>
      </c>
      <c r="AH29">
        <f>IF('Total Scores'!$F28=9,'Total Scores'!$B28,0)</f>
        <v>0</v>
      </c>
      <c r="AI29">
        <f>IF('Total Scores'!$F28=9,'Total Scores'!$C28,0)</f>
        <v>0</v>
      </c>
      <c r="AJ29">
        <f>IF('Total Scores'!$F28=9,'Total Scores'!$G28,0)</f>
        <v>0</v>
      </c>
    </row>
    <row r="30" spans="1:36" x14ac:dyDescent="0.2">
      <c r="A30">
        <f>IF('Total Scores'!$F29=1,'Total Scores'!$A29,0)</f>
        <v>0</v>
      </c>
      <c r="B30">
        <f>IF('Total Scores'!$F29=1,'Total Scores'!$B29,0)</f>
        <v>0</v>
      </c>
      <c r="C30">
        <f>IF('Total Scores'!$F29=1,'Total Scores'!$C29,0)</f>
        <v>0</v>
      </c>
      <c r="D30">
        <f>IF('Total Scores'!$F29=1,'Total Scores'!$G29,0)</f>
        <v>0</v>
      </c>
      <c r="E30">
        <f>IF('Total Scores'!$F29=2,'Total Scores'!$A29,0)</f>
        <v>0</v>
      </c>
      <c r="F30">
        <f>IF('Total Scores'!$F29=2,'Total Scores'!$B29,0)</f>
        <v>0</v>
      </c>
      <c r="G30">
        <f>IF('Total Scores'!$F29=2,'Total Scores'!$C29,0)</f>
        <v>0</v>
      </c>
      <c r="H30">
        <f>IF('Total Scores'!$F29=2,'Total Scores'!$G29,0)</f>
        <v>0</v>
      </c>
      <c r="I30">
        <f>IF('Total Scores'!$F29=3,'Total Scores'!$A29,0)</f>
        <v>0</v>
      </c>
      <c r="J30">
        <f>IF('Total Scores'!$F29=3,'Total Scores'!$B29,0)</f>
        <v>0</v>
      </c>
      <c r="K30">
        <f>IF('Total Scores'!$F29=3,'Total Scores'!$C29,0)</f>
        <v>0</v>
      </c>
      <c r="L30">
        <f>IF('Total Scores'!$F29=3,'Total Scores'!$G29,0)</f>
        <v>0</v>
      </c>
      <c r="M30">
        <f>IF('Total Scores'!$F29=4,'Total Scores'!$A29,0)</f>
        <v>0</v>
      </c>
      <c r="N30">
        <f>IF('Total Scores'!$F29=4,'Total Scores'!$B29,0)</f>
        <v>0</v>
      </c>
      <c r="O30">
        <f>IF('Total Scores'!$F29=4,'Total Scores'!$C29,0)</f>
        <v>0</v>
      </c>
      <c r="P30">
        <f>IF('Total Scores'!$F29=4,'Total Scores'!$G29,0)</f>
        <v>0</v>
      </c>
      <c r="Q30">
        <f>IF('Total Scores'!$F29=5,'Total Scores'!$A29,0)</f>
        <v>0</v>
      </c>
      <c r="R30">
        <f>IF('Total Scores'!$F29=5,'Total Scores'!$B29,0)</f>
        <v>0</v>
      </c>
      <c r="S30">
        <f>IF('Total Scores'!$F29=5,'Total Scores'!$C29,0)</f>
        <v>0</v>
      </c>
      <c r="T30">
        <f>IF('Total Scores'!$F29=5,'Total Scores'!$G29,0)</f>
        <v>0</v>
      </c>
      <c r="U30">
        <f>IF('Total Scores'!$F29=6,'Total Scores'!$A29,0)</f>
        <v>0</v>
      </c>
      <c r="V30">
        <f>IF('Total Scores'!$F29=6,'Total Scores'!$B29,0)</f>
        <v>0</v>
      </c>
      <c r="W30">
        <f>IF('Total Scores'!$F29=6,'Total Scores'!$C29,0)</f>
        <v>0</v>
      </c>
      <c r="X30">
        <f>IF('Total Scores'!$F29=6,'Total Scores'!$G29,0)</f>
        <v>0</v>
      </c>
      <c r="Y30">
        <f>IF('Total Scores'!$F29=7,'Total Scores'!$A29,0)</f>
        <v>0</v>
      </c>
      <c r="Z30">
        <f>IF('Total Scores'!$F29=7,'Total Scores'!$B29,0)</f>
        <v>0</v>
      </c>
      <c r="AA30">
        <f>IF('Total Scores'!$F29=7,'Total Scores'!$C29,0)</f>
        <v>0</v>
      </c>
      <c r="AB30">
        <f>IF('Total Scores'!$F29=7,'Total Scores'!$G29,0)</f>
        <v>0</v>
      </c>
      <c r="AC30">
        <f>IF('Total Scores'!$F29=8,'Total Scores'!$A29,0)</f>
        <v>28</v>
      </c>
      <c r="AD30" t="str">
        <f>IF('Total Scores'!$F29=8,'Total Scores'!$B29,0)</f>
        <v>Grabus</v>
      </c>
      <c r="AE30" t="str">
        <f>IF('Total Scores'!$F29=8,'Total Scores'!$C29,0)</f>
        <v>Kyle</v>
      </c>
      <c r="AF30">
        <f>IF('Total Scores'!$F29=8,'Total Scores'!$G29,0)</f>
        <v>341.28999999999996</v>
      </c>
      <c r="AG30">
        <f>IF('Total Scores'!$F29=9,'Total Scores'!$A29,0)</f>
        <v>0</v>
      </c>
      <c r="AH30">
        <f>IF('Total Scores'!$F29=9,'Total Scores'!$B29,0)</f>
        <v>0</v>
      </c>
      <c r="AI30">
        <f>IF('Total Scores'!$F29=9,'Total Scores'!$C29,0)</f>
        <v>0</v>
      </c>
      <c r="AJ30">
        <f>IF('Total Scores'!$F29=9,'Total Scores'!$G29,0)</f>
        <v>0</v>
      </c>
    </row>
    <row r="31" spans="1:36" x14ac:dyDescent="0.2">
      <c r="A31">
        <f>IF('Total Scores'!$F30=1,'Total Scores'!$A30,0)</f>
        <v>0</v>
      </c>
      <c r="B31">
        <f>IF('Total Scores'!$F30=1,'Total Scores'!$B30,0)</f>
        <v>0</v>
      </c>
      <c r="C31">
        <f>IF('Total Scores'!$F30=1,'Total Scores'!$C30,0)</f>
        <v>0</v>
      </c>
      <c r="D31">
        <f>IF('Total Scores'!$F30=1,'Total Scores'!$G30,0)</f>
        <v>0</v>
      </c>
      <c r="E31">
        <f>IF('Total Scores'!$F30=2,'Total Scores'!$A30,0)</f>
        <v>29</v>
      </c>
      <c r="F31" t="str">
        <f>IF('Total Scores'!$F30=2,'Total Scores'!$B30,0)</f>
        <v>Sivori</v>
      </c>
      <c r="G31" t="str">
        <f>IF('Total Scores'!$F30=2,'Total Scores'!$C30,0)</f>
        <v>Bob</v>
      </c>
      <c r="H31">
        <f>IF('Total Scores'!$F30=2,'Total Scores'!$G30,0)</f>
        <v>313.22000000000003</v>
      </c>
      <c r="I31">
        <f>IF('Total Scores'!$F30=3,'Total Scores'!$A30,0)</f>
        <v>0</v>
      </c>
      <c r="J31">
        <f>IF('Total Scores'!$F30=3,'Total Scores'!$B30,0)</f>
        <v>0</v>
      </c>
      <c r="K31">
        <f>IF('Total Scores'!$F30=3,'Total Scores'!$C30,0)</f>
        <v>0</v>
      </c>
      <c r="L31">
        <f>IF('Total Scores'!$F30=3,'Total Scores'!$G30,0)</f>
        <v>0</v>
      </c>
      <c r="M31">
        <f>IF('Total Scores'!$F30=4,'Total Scores'!$A30,0)</f>
        <v>0</v>
      </c>
      <c r="N31">
        <f>IF('Total Scores'!$F30=4,'Total Scores'!$B30,0)</f>
        <v>0</v>
      </c>
      <c r="O31">
        <f>IF('Total Scores'!$F30=4,'Total Scores'!$C30,0)</f>
        <v>0</v>
      </c>
      <c r="P31">
        <f>IF('Total Scores'!$F30=4,'Total Scores'!$G30,0)</f>
        <v>0</v>
      </c>
      <c r="Q31">
        <f>IF('Total Scores'!$F30=5,'Total Scores'!$A30,0)</f>
        <v>0</v>
      </c>
      <c r="R31">
        <f>IF('Total Scores'!$F30=5,'Total Scores'!$B30,0)</f>
        <v>0</v>
      </c>
      <c r="S31">
        <f>IF('Total Scores'!$F30=5,'Total Scores'!$C30,0)</f>
        <v>0</v>
      </c>
      <c r="T31">
        <f>IF('Total Scores'!$F30=5,'Total Scores'!$G30,0)</f>
        <v>0</v>
      </c>
      <c r="U31">
        <f>IF('Total Scores'!$F30=6,'Total Scores'!$A30,0)</f>
        <v>0</v>
      </c>
      <c r="V31">
        <f>IF('Total Scores'!$F30=6,'Total Scores'!$B30,0)</f>
        <v>0</v>
      </c>
      <c r="W31">
        <f>IF('Total Scores'!$F30=6,'Total Scores'!$C30,0)</f>
        <v>0</v>
      </c>
      <c r="X31">
        <f>IF('Total Scores'!$F30=6,'Total Scores'!$G30,0)</f>
        <v>0</v>
      </c>
      <c r="Y31">
        <f>IF('Total Scores'!$F30=7,'Total Scores'!$A30,0)</f>
        <v>0</v>
      </c>
      <c r="Z31">
        <f>IF('Total Scores'!$F30=7,'Total Scores'!$B30,0)</f>
        <v>0</v>
      </c>
      <c r="AA31">
        <f>IF('Total Scores'!$F30=7,'Total Scores'!$C30,0)</f>
        <v>0</v>
      </c>
      <c r="AB31">
        <f>IF('Total Scores'!$F30=7,'Total Scores'!$G30,0)</f>
        <v>0</v>
      </c>
      <c r="AC31">
        <f>IF('Total Scores'!$F30=8,'Total Scores'!$A30,0)</f>
        <v>0</v>
      </c>
      <c r="AD31">
        <f>IF('Total Scores'!$F30=8,'Total Scores'!$B30,0)</f>
        <v>0</v>
      </c>
      <c r="AE31">
        <f>IF('Total Scores'!$F30=8,'Total Scores'!$C30,0)</f>
        <v>0</v>
      </c>
      <c r="AF31">
        <f>IF('Total Scores'!$F30=8,'Total Scores'!$G30,0)</f>
        <v>0</v>
      </c>
      <c r="AG31">
        <f>IF('Total Scores'!$F30=9,'Total Scores'!$A30,0)</f>
        <v>0</v>
      </c>
      <c r="AH31">
        <f>IF('Total Scores'!$F30=9,'Total Scores'!$B30,0)</f>
        <v>0</v>
      </c>
      <c r="AI31">
        <f>IF('Total Scores'!$F30=9,'Total Scores'!$C30,0)</f>
        <v>0</v>
      </c>
      <c r="AJ31">
        <f>IF('Total Scores'!$F30=9,'Total Scores'!$G30,0)</f>
        <v>0</v>
      </c>
    </row>
    <row r="32" spans="1:36" x14ac:dyDescent="0.2">
      <c r="A32">
        <f>IF('Total Scores'!$F31=1,'Total Scores'!$A31,0)</f>
        <v>30</v>
      </c>
      <c r="B32" t="str">
        <f>IF('Total Scores'!$F31=1,'Total Scores'!$B31,0)</f>
        <v>Pettes</v>
      </c>
      <c r="C32" t="str">
        <f>IF('Total Scores'!$F31=1,'Total Scores'!$C31,0)</f>
        <v>Phillip</v>
      </c>
      <c r="D32">
        <f>IF('Total Scores'!$F31=1,'Total Scores'!$G31,0)</f>
        <v>313.57</v>
      </c>
      <c r="E32">
        <f>IF('Total Scores'!$F31=2,'Total Scores'!$A31,0)</f>
        <v>0</v>
      </c>
      <c r="F32">
        <f>IF('Total Scores'!$F31=2,'Total Scores'!$B31,0)</f>
        <v>0</v>
      </c>
      <c r="G32">
        <f>IF('Total Scores'!$F31=2,'Total Scores'!$C31,0)</f>
        <v>0</v>
      </c>
      <c r="H32">
        <f>IF('Total Scores'!$F31=2,'Total Scores'!$G31,0)</f>
        <v>0</v>
      </c>
      <c r="I32">
        <f>IF('Total Scores'!$F31=3,'Total Scores'!$A31,0)</f>
        <v>0</v>
      </c>
      <c r="J32">
        <f>IF('Total Scores'!$F31=3,'Total Scores'!$B31,0)</f>
        <v>0</v>
      </c>
      <c r="K32">
        <f>IF('Total Scores'!$F31=3,'Total Scores'!$C31,0)</f>
        <v>0</v>
      </c>
      <c r="L32">
        <f>IF('Total Scores'!$F31=3,'Total Scores'!$G31,0)</f>
        <v>0</v>
      </c>
      <c r="M32">
        <f>IF('Total Scores'!$F31=4,'Total Scores'!$A31,0)</f>
        <v>0</v>
      </c>
      <c r="N32">
        <f>IF('Total Scores'!$F31=4,'Total Scores'!$B31,0)</f>
        <v>0</v>
      </c>
      <c r="O32">
        <f>IF('Total Scores'!$F31=4,'Total Scores'!$C31,0)</f>
        <v>0</v>
      </c>
      <c r="P32">
        <f>IF('Total Scores'!$F31=4,'Total Scores'!$G31,0)</f>
        <v>0</v>
      </c>
      <c r="Q32">
        <f>IF('Total Scores'!$F31=5,'Total Scores'!$A31,0)</f>
        <v>0</v>
      </c>
      <c r="R32">
        <f>IF('Total Scores'!$F31=5,'Total Scores'!$B31,0)</f>
        <v>0</v>
      </c>
      <c r="S32">
        <f>IF('Total Scores'!$F31=5,'Total Scores'!$C31,0)</f>
        <v>0</v>
      </c>
      <c r="T32">
        <f>IF('Total Scores'!$F31=5,'Total Scores'!$G31,0)</f>
        <v>0</v>
      </c>
      <c r="U32">
        <f>IF('Total Scores'!$F31=6,'Total Scores'!$A31,0)</f>
        <v>0</v>
      </c>
      <c r="V32">
        <f>IF('Total Scores'!$F31=6,'Total Scores'!$B31,0)</f>
        <v>0</v>
      </c>
      <c r="W32">
        <f>IF('Total Scores'!$F31=6,'Total Scores'!$C31,0)</f>
        <v>0</v>
      </c>
      <c r="X32">
        <f>IF('Total Scores'!$F31=6,'Total Scores'!$G31,0)</f>
        <v>0</v>
      </c>
      <c r="Y32">
        <f>IF('Total Scores'!$F31=7,'Total Scores'!$A31,0)</f>
        <v>0</v>
      </c>
      <c r="Z32">
        <f>IF('Total Scores'!$F31=7,'Total Scores'!$B31,0)</f>
        <v>0</v>
      </c>
      <c r="AA32">
        <f>IF('Total Scores'!$F31=7,'Total Scores'!$C31,0)</f>
        <v>0</v>
      </c>
      <c r="AB32">
        <f>IF('Total Scores'!$F31=7,'Total Scores'!$G31,0)</f>
        <v>0</v>
      </c>
      <c r="AC32">
        <f>IF('Total Scores'!$F31=8,'Total Scores'!$A31,0)</f>
        <v>0</v>
      </c>
      <c r="AD32">
        <f>IF('Total Scores'!$F31=8,'Total Scores'!$B31,0)</f>
        <v>0</v>
      </c>
      <c r="AE32">
        <f>IF('Total Scores'!$F31=8,'Total Scores'!$C31,0)</f>
        <v>0</v>
      </c>
      <c r="AF32">
        <f>IF('Total Scores'!$F31=8,'Total Scores'!$G31,0)</f>
        <v>0</v>
      </c>
      <c r="AG32">
        <f>IF('Total Scores'!$F31=9,'Total Scores'!$A31,0)</f>
        <v>0</v>
      </c>
      <c r="AH32">
        <f>IF('Total Scores'!$F31=9,'Total Scores'!$B31,0)</f>
        <v>0</v>
      </c>
      <c r="AI32">
        <f>IF('Total Scores'!$F31=9,'Total Scores'!$C31,0)</f>
        <v>0</v>
      </c>
      <c r="AJ32">
        <f>IF('Total Scores'!$F31=9,'Total Scores'!$G31,0)</f>
        <v>0</v>
      </c>
    </row>
    <row r="33" spans="1:36" x14ac:dyDescent="0.2">
      <c r="A33">
        <f>IF('Total Scores'!$F32=1,'Total Scores'!$A32,0)</f>
        <v>0</v>
      </c>
      <c r="B33">
        <f>IF('Total Scores'!$F32=1,'Total Scores'!$B32,0)</f>
        <v>0</v>
      </c>
      <c r="C33">
        <f>IF('Total Scores'!$F32=1,'Total Scores'!$C32,0)</f>
        <v>0</v>
      </c>
      <c r="D33">
        <f>IF('Total Scores'!$F32=1,'Total Scores'!$G32,0)</f>
        <v>0</v>
      </c>
      <c r="E33">
        <f>IF('Total Scores'!$F32=2,'Total Scores'!$A32,0)</f>
        <v>0</v>
      </c>
      <c r="F33">
        <f>IF('Total Scores'!$F32=2,'Total Scores'!$B32,0)</f>
        <v>0</v>
      </c>
      <c r="G33">
        <f>IF('Total Scores'!$F32=2,'Total Scores'!$C32,0)</f>
        <v>0</v>
      </c>
      <c r="H33">
        <f>IF('Total Scores'!$F32=2,'Total Scores'!$G32,0)</f>
        <v>0</v>
      </c>
      <c r="I33">
        <f>IF('Total Scores'!$F32=3,'Total Scores'!$A32,0)</f>
        <v>0</v>
      </c>
      <c r="J33">
        <f>IF('Total Scores'!$F32=3,'Total Scores'!$B32,0)</f>
        <v>0</v>
      </c>
      <c r="K33">
        <f>IF('Total Scores'!$F32=3,'Total Scores'!$C32,0)</f>
        <v>0</v>
      </c>
      <c r="L33">
        <f>IF('Total Scores'!$F32=3,'Total Scores'!$G32,0)</f>
        <v>0</v>
      </c>
      <c r="M33">
        <f>IF('Total Scores'!$F32=4,'Total Scores'!$A32,0)</f>
        <v>31</v>
      </c>
      <c r="N33" t="str">
        <f>IF('Total Scores'!$F32=4,'Total Scores'!$B32,0)</f>
        <v>Ganim</v>
      </c>
      <c r="O33" t="str">
        <f>IF('Total Scores'!$F32=4,'Total Scores'!$C32,0)</f>
        <v>Emil</v>
      </c>
      <c r="P33">
        <f>IF('Total Scores'!$F32=4,'Total Scores'!$G32,0)</f>
        <v>60226.16</v>
      </c>
      <c r="Q33">
        <f>IF('Total Scores'!$F32=5,'Total Scores'!$A32,0)</f>
        <v>0</v>
      </c>
      <c r="R33">
        <f>IF('Total Scores'!$F32=5,'Total Scores'!$B32,0)</f>
        <v>0</v>
      </c>
      <c r="S33">
        <f>IF('Total Scores'!$F32=5,'Total Scores'!$C32,0)</f>
        <v>0</v>
      </c>
      <c r="T33">
        <f>IF('Total Scores'!$F32=5,'Total Scores'!$G32,0)</f>
        <v>0</v>
      </c>
      <c r="U33">
        <f>IF('Total Scores'!$F32=6,'Total Scores'!$A32,0)</f>
        <v>0</v>
      </c>
      <c r="V33">
        <f>IF('Total Scores'!$F32=6,'Total Scores'!$B32,0)</f>
        <v>0</v>
      </c>
      <c r="W33">
        <f>IF('Total Scores'!$F32=6,'Total Scores'!$C32,0)</f>
        <v>0</v>
      </c>
      <c r="X33">
        <f>IF('Total Scores'!$F32=6,'Total Scores'!$G32,0)</f>
        <v>0</v>
      </c>
      <c r="Y33">
        <f>IF('Total Scores'!$F32=7,'Total Scores'!$A32,0)</f>
        <v>0</v>
      </c>
      <c r="Z33">
        <f>IF('Total Scores'!$F32=7,'Total Scores'!$B32,0)</f>
        <v>0</v>
      </c>
      <c r="AA33">
        <f>IF('Total Scores'!$F32=7,'Total Scores'!$C32,0)</f>
        <v>0</v>
      </c>
      <c r="AB33">
        <f>IF('Total Scores'!$F32=7,'Total Scores'!$G32,0)</f>
        <v>0</v>
      </c>
      <c r="AC33">
        <f>IF('Total Scores'!$F32=8,'Total Scores'!$A32,0)</f>
        <v>0</v>
      </c>
      <c r="AD33">
        <f>IF('Total Scores'!$F32=8,'Total Scores'!$B32,0)</f>
        <v>0</v>
      </c>
      <c r="AE33">
        <f>IF('Total Scores'!$F32=8,'Total Scores'!$C32,0)</f>
        <v>0</v>
      </c>
      <c r="AF33">
        <f>IF('Total Scores'!$F32=8,'Total Scores'!$G32,0)</f>
        <v>0</v>
      </c>
      <c r="AG33">
        <f>IF('Total Scores'!$F32=9,'Total Scores'!$A32,0)</f>
        <v>0</v>
      </c>
      <c r="AH33">
        <f>IF('Total Scores'!$F32=9,'Total Scores'!$B32,0)</f>
        <v>0</v>
      </c>
      <c r="AI33">
        <f>IF('Total Scores'!$F32=9,'Total Scores'!$C32,0)</f>
        <v>0</v>
      </c>
      <c r="AJ33">
        <f>IF('Total Scores'!$F32=9,'Total Scores'!$G32,0)</f>
        <v>0</v>
      </c>
    </row>
    <row r="34" spans="1:36" x14ac:dyDescent="0.2">
      <c r="A34">
        <f>IF('Total Scores'!$F33=1,'Total Scores'!$A33,0)</f>
        <v>0</v>
      </c>
      <c r="B34">
        <f>IF('Total Scores'!$F33=1,'Total Scores'!$B33,0)</f>
        <v>0</v>
      </c>
      <c r="C34">
        <f>IF('Total Scores'!$F33=1,'Total Scores'!$C33,0)</f>
        <v>0</v>
      </c>
      <c r="D34">
        <f>IF('Total Scores'!$F33=1,'Total Scores'!$G33,0)</f>
        <v>0</v>
      </c>
      <c r="E34">
        <f>IF('Total Scores'!$F33=2,'Total Scores'!$A33,0)</f>
        <v>32</v>
      </c>
      <c r="F34" t="str">
        <f>IF('Total Scores'!$F33=2,'Total Scores'!$B33,0)</f>
        <v>Molina</v>
      </c>
      <c r="G34" t="str">
        <f>IF('Total Scores'!$F33=2,'Total Scores'!$C33,0)</f>
        <v>Tony</v>
      </c>
      <c r="H34">
        <f>IF('Total Scores'!$F33=2,'Total Scores'!$G33,0)</f>
        <v>302.38</v>
      </c>
      <c r="I34">
        <f>IF('Total Scores'!$F33=3,'Total Scores'!$A33,0)</f>
        <v>0</v>
      </c>
      <c r="J34">
        <f>IF('Total Scores'!$F33=3,'Total Scores'!$B33,0)</f>
        <v>0</v>
      </c>
      <c r="K34">
        <f>IF('Total Scores'!$F33=3,'Total Scores'!$C33,0)</f>
        <v>0</v>
      </c>
      <c r="L34">
        <f>IF('Total Scores'!$F33=3,'Total Scores'!$G33,0)</f>
        <v>0</v>
      </c>
      <c r="M34">
        <f>IF('Total Scores'!$F33=4,'Total Scores'!$A33,0)</f>
        <v>0</v>
      </c>
      <c r="N34">
        <f>IF('Total Scores'!$F33=4,'Total Scores'!$B33,0)</f>
        <v>0</v>
      </c>
      <c r="O34">
        <f>IF('Total Scores'!$F33=4,'Total Scores'!$C33,0)</f>
        <v>0</v>
      </c>
      <c r="P34">
        <f>IF('Total Scores'!$F33=4,'Total Scores'!$G33,0)</f>
        <v>0</v>
      </c>
      <c r="Q34">
        <f>IF('Total Scores'!$F33=5,'Total Scores'!$A33,0)</f>
        <v>0</v>
      </c>
      <c r="R34">
        <f>IF('Total Scores'!$F33=5,'Total Scores'!$B33,0)</f>
        <v>0</v>
      </c>
      <c r="S34">
        <f>IF('Total Scores'!$F33=5,'Total Scores'!$C33,0)</f>
        <v>0</v>
      </c>
      <c r="T34">
        <f>IF('Total Scores'!$F33=5,'Total Scores'!$G33,0)</f>
        <v>0</v>
      </c>
      <c r="U34">
        <f>IF('Total Scores'!$F33=6,'Total Scores'!$A33,0)</f>
        <v>0</v>
      </c>
      <c r="V34">
        <f>IF('Total Scores'!$F33=6,'Total Scores'!$B33,0)</f>
        <v>0</v>
      </c>
      <c r="W34">
        <f>IF('Total Scores'!$F33=6,'Total Scores'!$C33,0)</f>
        <v>0</v>
      </c>
      <c r="X34">
        <f>IF('Total Scores'!$F33=6,'Total Scores'!$G33,0)</f>
        <v>0</v>
      </c>
      <c r="Y34">
        <f>IF('Total Scores'!$F33=7,'Total Scores'!$A33,0)</f>
        <v>0</v>
      </c>
      <c r="Z34">
        <f>IF('Total Scores'!$F33=7,'Total Scores'!$B33,0)</f>
        <v>0</v>
      </c>
      <c r="AA34">
        <f>IF('Total Scores'!$F33=7,'Total Scores'!$C33,0)</f>
        <v>0</v>
      </c>
      <c r="AB34">
        <f>IF('Total Scores'!$F33=7,'Total Scores'!$G33,0)</f>
        <v>0</v>
      </c>
      <c r="AC34">
        <f>IF('Total Scores'!$F33=8,'Total Scores'!$A33,0)</f>
        <v>0</v>
      </c>
      <c r="AD34">
        <f>IF('Total Scores'!$F33=8,'Total Scores'!$B33,0)</f>
        <v>0</v>
      </c>
      <c r="AE34">
        <f>IF('Total Scores'!$F33=8,'Total Scores'!$C33,0)</f>
        <v>0</v>
      </c>
      <c r="AF34">
        <f>IF('Total Scores'!$F33=8,'Total Scores'!$G33,0)</f>
        <v>0</v>
      </c>
      <c r="AG34">
        <f>IF('Total Scores'!$F33=9,'Total Scores'!$A33,0)</f>
        <v>0</v>
      </c>
      <c r="AH34">
        <f>IF('Total Scores'!$F33=9,'Total Scores'!$B33,0)</f>
        <v>0</v>
      </c>
      <c r="AI34">
        <f>IF('Total Scores'!$F33=9,'Total Scores'!$C33,0)</f>
        <v>0</v>
      </c>
      <c r="AJ34">
        <f>IF('Total Scores'!$F33=9,'Total Scores'!$G33,0)</f>
        <v>0</v>
      </c>
    </row>
    <row r="35" spans="1:36" x14ac:dyDescent="0.2">
      <c r="A35">
        <f>IF('Total Scores'!$F34=1,'Total Scores'!$A34,0)</f>
        <v>0</v>
      </c>
      <c r="B35">
        <f>IF('Total Scores'!$F34=1,'Total Scores'!$B34,0)</f>
        <v>0</v>
      </c>
      <c r="C35">
        <f>IF('Total Scores'!$F34=1,'Total Scores'!$C34,0)</f>
        <v>0</v>
      </c>
      <c r="D35">
        <f>IF('Total Scores'!$F34=1,'Total Scores'!$G34,0)</f>
        <v>0</v>
      </c>
      <c r="E35">
        <f>IF('Total Scores'!$F34=2,'Total Scores'!$A34,0)</f>
        <v>0</v>
      </c>
      <c r="F35">
        <f>IF('Total Scores'!$F34=2,'Total Scores'!$B34,0)</f>
        <v>0</v>
      </c>
      <c r="G35">
        <f>IF('Total Scores'!$F34=2,'Total Scores'!$C34,0)</f>
        <v>0</v>
      </c>
      <c r="H35">
        <f>IF('Total Scores'!$F34=2,'Total Scores'!$G34,0)</f>
        <v>0</v>
      </c>
      <c r="I35">
        <f>IF('Total Scores'!$F34=3,'Total Scores'!$A34,0)</f>
        <v>0</v>
      </c>
      <c r="J35">
        <f>IF('Total Scores'!$F34=3,'Total Scores'!$B34,0)</f>
        <v>0</v>
      </c>
      <c r="K35">
        <f>IF('Total Scores'!$F34=3,'Total Scores'!$C34,0)</f>
        <v>0</v>
      </c>
      <c r="L35">
        <f>IF('Total Scores'!$F34=3,'Total Scores'!$G34,0)</f>
        <v>0</v>
      </c>
      <c r="M35">
        <f>IF('Total Scores'!$F34=4,'Total Scores'!$A34,0)</f>
        <v>0</v>
      </c>
      <c r="N35">
        <f>IF('Total Scores'!$F34=4,'Total Scores'!$B34,0)</f>
        <v>0</v>
      </c>
      <c r="O35">
        <f>IF('Total Scores'!$F34=4,'Total Scores'!$C34,0)</f>
        <v>0</v>
      </c>
      <c r="P35">
        <f>IF('Total Scores'!$F34=4,'Total Scores'!$G34,0)</f>
        <v>0</v>
      </c>
      <c r="Q35">
        <f>IF('Total Scores'!$F34=5,'Total Scores'!$A34,0)</f>
        <v>33</v>
      </c>
      <c r="R35" t="str">
        <f>IF('Total Scores'!$F34=5,'Total Scores'!$B34,0)</f>
        <v>Bailey</v>
      </c>
      <c r="S35" t="str">
        <f>IF('Total Scores'!$F34=5,'Total Scores'!$C34,0)</f>
        <v>Ryan</v>
      </c>
      <c r="T35">
        <f>IF('Total Scores'!$F34=5,'Total Scores'!$G34,0)</f>
        <v>329.53</v>
      </c>
      <c r="U35">
        <f>IF('Total Scores'!$F34=6,'Total Scores'!$A34,0)</f>
        <v>0</v>
      </c>
      <c r="V35">
        <f>IF('Total Scores'!$F34=6,'Total Scores'!$B34,0)</f>
        <v>0</v>
      </c>
      <c r="W35">
        <f>IF('Total Scores'!$F34=6,'Total Scores'!$C34,0)</f>
        <v>0</v>
      </c>
      <c r="X35">
        <f>IF('Total Scores'!$F34=6,'Total Scores'!$G34,0)</f>
        <v>0</v>
      </c>
      <c r="Y35">
        <f>IF('Total Scores'!$F34=7,'Total Scores'!$A34,0)</f>
        <v>0</v>
      </c>
      <c r="Z35">
        <f>IF('Total Scores'!$F34=7,'Total Scores'!$B34,0)</f>
        <v>0</v>
      </c>
      <c r="AA35">
        <f>IF('Total Scores'!$F34=7,'Total Scores'!$C34,0)</f>
        <v>0</v>
      </c>
      <c r="AB35">
        <f>IF('Total Scores'!$F34=7,'Total Scores'!$G34,0)</f>
        <v>0</v>
      </c>
      <c r="AC35">
        <f>IF('Total Scores'!$F34=8,'Total Scores'!$A34,0)</f>
        <v>0</v>
      </c>
      <c r="AD35">
        <f>IF('Total Scores'!$F34=8,'Total Scores'!$B34,0)</f>
        <v>0</v>
      </c>
      <c r="AE35">
        <f>IF('Total Scores'!$F34=8,'Total Scores'!$C34,0)</f>
        <v>0</v>
      </c>
      <c r="AF35">
        <f>IF('Total Scores'!$F34=8,'Total Scores'!$G34,0)</f>
        <v>0</v>
      </c>
      <c r="AG35">
        <f>IF('Total Scores'!$F34=9,'Total Scores'!$A34,0)</f>
        <v>0</v>
      </c>
      <c r="AH35">
        <f>IF('Total Scores'!$F34=9,'Total Scores'!$B34,0)</f>
        <v>0</v>
      </c>
      <c r="AI35">
        <f>IF('Total Scores'!$F34=9,'Total Scores'!$C34,0)</f>
        <v>0</v>
      </c>
      <c r="AJ35">
        <f>IF('Total Scores'!$F34=9,'Total Scores'!$G34,0)</f>
        <v>0</v>
      </c>
    </row>
    <row r="36" spans="1:36" x14ac:dyDescent="0.2">
      <c r="A36">
        <f>IF('Total Scores'!$F35=1,'Total Scores'!$A35,0)</f>
        <v>0</v>
      </c>
      <c r="B36">
        <f>IF('Total Scores'!$F35=1,'Total Scores'!$B35,0)</f>
        <v>0</v>
      </c>
      <c r="C36">
        <f>IF('Total Scores'!$F35=1,'Total Scores'!$C35,0)</f>
        <v>0</v>
      </c>
      <c r="D36">
        <f>IF('Total Scores'!$F35=1,'Total Scores'!$G35,0)</f>
        <v>0</v>
      </c>
      <c r="E36">
        <f>IF('Total Scores'!$F35=2,'Total Scores'!$A35,0)</f>
        <v>34</v>
      </c>
      <c r="F36" t="str">
        <f>IF('Total Scores'!$F35=2,'Total Scores'!$B35,0)</f>
        <v>Allison</v>
      </c>
      <c r="G36" t="str">
        <f>IF('Total Scores'!$F35=2,'Total Scores'!$C35,0)</f>
        <v>Pat</v>
      </c>
      <c r="H36">
        <f>IF('Total Scores'!$F35=2,'Total Scores'!$G35,0)</f>
        <v>265.32</v>
      </c>
      <c r="I36">
        <f>IF('Total Scores'!$F35=3,'Total Scores'!$A35,0)</f>
        <v>0</v>
      </c>
      <c r="J36">
        <f>IF('Total Scores'!$F35=3,'Total Scores'!$B35,0)</f>
        <v>0</v>
      </c>
      <c r="K36">
        <f>IF('Total Scores'!$F35=3,'Total Scores'!$C35,0)</f>
        <v>0</v>
      </c>
      <c r="L36">
        <f>IF('Total Scores'!$F35=3,'Total Scores'!$G35,0)</f>
        <v>0</v>
      </c>
      <c r="M36">
        <f>IF('Total Scores'!$F35=4,'Total Scores'!$A35,0)</f>
        <v>0</v>
      </c>
      <c r="N36">
        <f>IF('Total Scores'!$F35=4,'Total Scores'!$B35,0)</f>
        <v>0</v>
      </c>
      <c r="O36">
        <f>IF('Total Scores'!$F35=4,'Total Scores'!$C35,0)</f>
        <v>0</v>
      </c>
      <c r="P36">
        <f>IF('Total Scores'!$F35=4,'Total Scores'!$G35,0)</f>
        <v>0</v>
      </c>
      <c r="Q36">
        <f>IF('Total Scores'!$F35=5,'Total Scores'!$A35,0)</f>
        <v>0</v>
      </c>
      <c r="R36">
        <f>IF('Total Scores'!$F35=5,'Total Scores'!$B35,0)</f>
        <v>0</v>
      </c>
      <c r="S36">
        <f>IF('Total Scores'!$F35=5,'Total Scores'!$C35,0)</f>
        <v>0</v>
      </c>
      <c r="T36">
        <f>IF('Total Scores'!$F35=5,'Total Scores'!$G35,0)</f>
        <v>0</v>
      </c>
      <c r="U36">
        <f>IF('Total Scores'!$F35=6,'Total Scores'!$A35,0)</f>
        <v>0</v>
      </c>
      <c r="V36">
        <f>IF('Total Scores'!$F35=6,'Total Scores'!$B35,0)</f>
        <v>0</v>
      </c>
      <c r="W36">
        <f>IF('Total Scores'!$F35=6,'Total Scores'!$C35,0)</f>
        <v>0</v>
      </c>
      <c r="X36">
        <f>IF('Total Scores'!$F35=6,'Total Scores'!$G35,0)</f>
        <v>0</v>
      </c>
      <c r="Y36">
        <f>IF('Total Scores'!$F35=7,'Total Scores'!$A35,0)</f>
        <v>0</v>
      </c>
      <c r="Z36">
        <f>IF('Total Scores'!$F35=7,'Total Scores'!$B35,0)</f>
        <v>0</v>
      </c>
      <c r="AA36">
        <f>IF('Total Scores'!$F35=7,'Total Scores'!$C35,0)</f>
        <v>0</v>
      </c>
      <c r="AB36">
        <f>IF('Total Scores'!$F35=7,'Total Scores'!$G35,0)</f>
        <v>0</v>
      </c>
      <c r="AC36">
        <f>IF('Total Scores'!$F35=8,'Total Scores'!$A35,0)</f>
        <v>0</v>
      </c>
      <c r="AD36">
        <f>IF('Total Scores'!$F35=8,'Total Scores'!$B35,0)</f>
        <v>0</v>
      </c>
      <c r="AE36">
        <f>IF('Total Scores'!$F35=8,'Total Scores'!$C35,0)</f>
        <v>0</v>
      </c>
      <c r="AF36">
        <f>IF('Total Scores'!$F35=8,'Total Scores'!$G35,0)</f>
        <v>0</v>
      </c>
      <c r="AG36">
        <f>IF('Total Scores'!$F35=9,'Total Scores'!$A35,0)</f>
        <v>0</v>
      </c>
      <c r="AH36">
        <f>IF('Total Scores'!$F35=9,'Total Scores'!$B35,0)</f>
        <v>0</v>
      </c>
      <c r="AI36">
        <f>IF('Total Scores'!$F35=9,'Total Scores'!$C35,0)</f>
        <v>0</v>
      </c>
      <c r="AJ36">
        <f>IF('Total Scores'!$F35=9,'Total Scores'!$G35,0)</f>
        <v>0</v>
      </c>
    </row>
    <row r="37" spans="1:36" x14ac:dyDescent="0.2">
      <c r="A37">
        <f>IF('Total Scores'!$F36=1,'Total Scores'!$A36,0)</f>
        <v>0</v>
      </c>
      <c r="B37">
        <f>IF('Total Scores'!$F36=1,'Total Scores'!$B36,0)</f>
        <v>0</v>
      </c>
      <c r="C37">
        <f>IF('Total Scores'!$F36=1,'Total Scores'!$C36,0)</f>
        <v>0</v>
      </c>
      <c r="D37">
        <f>IF('Total Scores'!$F36=1,'Total Scores'!$G36,0)</f>
        <v>0</v>
      </c>
      <c r="E37">
        <f>IF('Total Scores'!$F36=2,'Total Scores'!$A36,0)</f>
        <v>0</v>
      </c>
      <c r="F37">
        <f>IF('Total Scores'!$F36=2,'Total Scores'!$B36,0)</f>
        <v>0</v>
      </c>
      <c r="G37">
        <f>IF('Total Scores'!$F36=2,'Total Scores'!$C36,0)</f>
        <v>0</v>
      </c>
      <c r="H37">
        <f>IF('Total Scores'!$F36=2,'Total Scores'!$G36,0)</f>
        <v>0</v>
      </c>
      <c r="I37">
        <f>IF('Total Scores'!$F36=3,'Total Scores'!$A36,0)</f>
        <v>0</v>
      </c>
      <c r="J37">
        <f>IF('Total Scores'!$F36=3,'Total Scores'!$B36,0)</f>
        <v>0</v>
      </c>
      <c r="K37">
        <f>IF('Total Scores'!$F36=3,'Total Scores'!$C36,0)</f>
        <v>0</v>
      </c>
      <c r="L37">
        <f>IF('Total Scores'!$F36=3,'Total Scores'!$G36,0)</f>
        <v>0</v>
      </c>
      <c r="M37">
        <f>IF('Total Scores'!$F36=4,'Total Scores'!$A36,0)</f>
        <v>0</v>
      </c>
      <c r="N37">
        <f>IF('Total Scores'!$F36=4,'Total Scores'!$B36,0)</f>
        <v>0</v>
      </c>
      <c r="O37">
        <f>IF('Total Scores'!$F36=4,'Total Scores'!$C36,0)</f>
        <v>0</v>
      </c>
      <c r="P37">
        <f>IF('Total Scores'!$F36=4,'Total Scores'!$G36,0)</f>
        <v>0</v>
      </c>
      <c r="Q37">
        <f>IF('Total Scores'!$F36=5,'Total Scores'!$A36,0)</f>
        <v>0</v>
      </c>
      <c r="R37">
        <f>IF('Total Scores'!$F36=5,'Total Scores'!$B36,0)</f>
        <v>0</v>
      </c>
      <c r="S37">
        <f>IF('Total Scores'!$F36=5,'Total Scores'!$C36,0)</f>
        <v>0</v>
      </c>
      <c r="T37">
        <f>IF('Total Scores'!$F36=5,'Total Scores'!$G36,0)</f>
        <v>0</v>
      </c>
      <c r="U37">
        <f>IF('Total Scores'!$F36=6,'Total Scores'!$A36,0)</f>
        <v>0</v>
      </c>
      <c r="V37">
        <f>IF('Total Scores'!$F36=6,'Total Scores'!$B36,0)</f>
        <v>0</v>
      </c>
      <c r="W37">
        <f>IF('Total Scores'!$F36=6,'Total Scores'!$C36,0)</f>
        <v>0</v>
      </c>
      <c r="X37">
        <f>IF('Total Scores'!$F36=6,'Total Scores'!$G36,0)</f>
        <v>0</v>
      </c>
      <c r="Y37">
        <f>IF('Total Scores'!$F36=7,'Total Scores'!$A36,0)</f>
        <v>35</v>
      </c>
      <c r="Z37" t="str">
        <f>IF('Total Scores'!$F36=7,'Total Scores'!$B36,0)</f>
        <v>Ford</v>
      </c>
      <c r="AA37" t="str">
        <f>IF('Total Scores'!$F36=7,'Total Scores'!$C36,0)</f>
        <v>Jason</v>
      </c>
      <c r="AB37">
        <f>IF('Total Scores'!$F36=7,'Total Scores'!$G36,0)</f>
        <v>327.31</v>
      </c>
      <c r="AC37">
        <f>IF('Total Scores'!$F36=8,'Total Scores'!$A36,0)</f>
        <v>0</v>
      </c>
      <c r="AD37">
        <f>IF('Total Scores'!$F36=8,'Total Scores'!$B36,0)</f>
        <v>0</v>
      </c>
      <c r="AE37">
        <f>IF('Total Scores'!$F36=8,'Total Scores'!$C36,0)</f>
        <v>0</v>
      </c>
      <c r="AF37">
        <f>IF('Total Scores'!$F36=8,'Total Scores'!$G36,0)</f>
        <v>0</v>
      </c>
      <c r="AG37">
        <f>IF('Total Scores'!$F36=9,'Total Scores'!$A36,0)</f>
        <v>0</v>
      </c>
      <c r="AH37">
        <f>IF('Total Scores'!$F36=9,'Total Scores'!$B36,0)</f>
        <v>0</v>
      </c>
      <c r="AI37">
        <f>IF('Total Scores'!$F36=9,'Total Scores'!$C36,0)</f>
        <v>0</v>
      </c>
      <c r="AJ37">
        <f>IF('Total Scores'!$F36=9,'Total Scores'!$G36,0)</f>
        <v>0</v>
      </c>
    </row>
    <row r="38" spans="1:36" x14ac:dyDescent="0.2">
      <c r="A38">
        <f>IF('Total Scores'!$F37=1,'Total Scores'!$A37,0)</f>
        <v>0</v>
      </c>
      <c r="B38">
        <f>IF('Total Scores'!$F37=1,'Total Scores'!$B37,0)</f>
        <v>0</v>
      </c>
      <c r="C38">
        <f>IF('Total Scores'!$F37=1,'Total Scores'!$C37,0)</f>
        <v>0</v>
      </c>
      <c r="D38">
        <f>IF('Total Scores'!$F37=1,'Total Scores'!$G37,0)</f>
        <v>0</v>
      </c>
      <c r="E38">
        <f>IF('Total Scores'!$F37=2,'Total Scores'!$A37,0)</f>
        <v>0</v>
      </c>
      <c r="F38">
        <f>IF('Total Scores'!$F37=2,'Total Scores'!$B37,0)</f>
        <v>0</v>
      </c>
      <c r="G38">
        <f>IF('Total Scores'!$F37=2,'Total Scores'!$C37,0)</f>
        <v>0</v>
      </c>
      <c r="H38">
        <f>IF('Total Scores'!$F37=2,'Total Scores'!$G37,0)</f>
        <v>0</v>
      </c>
      <c r="I38">
        <f>IF('Total Scores'!$F37=3,'Total Scores'!$A37,0)</f>
        <v>36</v>
      </c>
      <c r="J38" t="str">
        <f>IF('Total Scores'!$F37=3,'Total Scores'!$B37,0)</f>
        <v>Fagan</v>
      </c>
      <c r="K38" t="str">
        <f>IF('Total Scores'!$F37=3,'Total Scores'!$C37,0)</f>
        <v>Charlie</v>
      </c>
      <c r="L38">
        <f>IF('Total Scores'!$F37=3,'Total Scores'!$G37,0)</f>
        <v>298.82</v>
      </c>
      <c r="M38">
        <f>IF('Total Scores'!$F37=4,'Total Scores'!$A37,0)</f>
        <v>0</v>
      </c>
      <c r="N38">
        <f>IF('Total Scores'!$F37=4,'Total Scores'!$B37,0)</f>
        <v>0</v>
      </c>
      <c r="O38">
        <f>IF('Total Scores'!$F37=4,'Total Scores'!$C37,0)</f>
        <v>0</v>
      </c>
      <c r="P38">
        <f>IF('Total Scores'!$F37=4,'Total Scores'!$G37,0)</f>
        <v>0</v>
      </c>
      <c r="Q38">
        <f>IF('Total Scores'!$F37=5,'Total Scores'!$A37,0)</f>
        <v>0</v>
      </c>
      <c r="R38">
        <f>IF('Total Scores'!$F37=5,'Total Scores'!$B37,0)</f>
        <v>0</v>
      </c>
      <c r="S38">
        <f>IF('Total Scores'!$F37=5,'Total Scores'!$C37,0)</f>
        <v>0</v>
      </c>
      <c r="T38">
        <f>IF('Total Scores'!$F37=5,'Total Scores'!$G37,0)</f>
        <v>0</v>
      </c>
      <c r="U38">
        <f>IF('Total Scores'!$F37=6,'Total Scores'!$A37,0)</f>
        <v>0</v>
      </c>
      <c r="V38">
        <f>IF('Total Scores'!$F37=6,'Total Scores'!$B37,0)</f>
        <v>0</v>
      </c>
      <c r="W38">
        <f>IF('Total Scores'!$F37=6,'Total Scores'!$C37,0)</f>
        <v>0</v>
      </c>
      <c r="X38">
        <f>IF('Total Scores'!$F37=6,'Total Scores'!$G37,0)</f>
        <v>0</v>
      </c>
      <c r="Y38">
        <f>IF('Total Scores'!$F37=7,'Total Scores'!$A37,0)</f>
        <v>0</v>
      </c>
      <c r="Z38">
        <f>IF('Total Scores'!$F37=7,'Total Scores'!$B37,0)</f>
        <v>0</v>
      </c>
      <c r="AA38">
        <f>IF('Total Scores'!$F37=7,'Total Scores'!$C37,0)</f>
        <v>0</v>
      </c>
      <c r="AB38">
        <f>IF('Total Scores'!$F37=7,'Total Scores'!$G37,0)</f>
        <v>0</v>
      </c>
      <c r="AC38">
        <f>IF('Total Scores'!$F37=8,'Total Scores'!$A37,0)</f>
        <v>0</v>
      </c>
      <c r="AD38">
        <f>IF('Total Scores'!$F37=8,'Total Scores'!$B37,0)</f>
        <v>0</v>
      </c>
      <c r="AE38">
        <f>IF('Total Scores'!$F37=8,'Total Scores'!$C37,0)</f>
        <v>0</v>
      </c>
      <c r="AF38">
        <f>IF('Total Scores'!$F37=8,'Total Scores'!$G37,0)</f>
        <v>0</v>
      </c>
      <c r="AG38">
        <f>IF('Total Scores'!$F37=9,'Total Scores'!$A37,0)</f>
        <v>0</v>
      </c>
      <c r="AH38">
        <f>IF('Total Scores'!$F37=9,'Total Scores'!$B37,0)</f>
        <v>0</v>
      </c>
      <c r="AI38">
        <f>IF('Total Scores'!$F37=9,'Total Scores'!$C37,0)</f>
        <v>0</v>
      </c>
      <c r="AJ38">
        <f>IF('Total Scores'!$F37=9,'Total Scores'!$G37,0)</f>
        <v>0</v>
      </c>
    </row>
    <row r="39" spans="1:36" x14ac:dyDescent="0.2">
      <c r="A39">
        <f>IF('Total Scores'!$F38=1,'Total Scores'!$A38,0)</f>
        <v>0</v>
      </c>
      <c r="B39">
        <f>IF('Total Scores'!$F38=1,'Total Scores'!$B38,0)</f>
        <v>0</v>
      </c>
      <c r="C39">
        <f>IF('Total Scores'!$F38=1,'Total Scores'!$C38,0)</f>
        <v>0</v>
      </c>
      <c r="D39">
        <f>IF('Total Scores'!$F38=1,'Total Scores'!$G38,0)</f>
        <v>0</v>
      </c>
      <c r="E39">
        <f>IF('Total Scores'!$F38=2,'Total Scores'!$A38,0)</f>
        <v>37</v>
      </c>
      <c r="F39" t="str">
        <f>IF('Total Scores'!$F38=2,'Total Scores'!$B38,0)</f>
        <v>Strickland</v>
      </c>
      <c r="G39" t="str">
        <f>IF('Total Scores'!$F38=2,'Total Scores'!$C38,0)</f>
        <v>Steve</v>
      </c>
      <c r="H39">
        <f>IF('Total Scores'!$F38=2,'Total Scores'!$G38,0)</f>
        <v>285.02999999999997</v>
      </c>
      <c r="I39">
        <f>IF('Total Scores'!$F38=3,'Total Scores'!$A38,0)</f>
        <v>0</v>
      </c>
      <c r="J39">
        <f>IF('Total Scores'!$F38=3,'Total Scores'!$B38,0)</f>
        <v>0</v>
      </c>
      <c r="K39">
        <f>IF('Total Scores'!$F38=3,'Total Scores'!$C38,0)</f>
        <v>0</v>
      </c>
      <c r="L39">
        <f>IF('Total Scores'!$F38=3,'Total Scores'!$G38,0)</f>
        <v>0</v>
      </c>
      <c r="M39">
        <f>IF('Total Scores'!$F38=4,'Total Scores'!$A38,0)</f>
        <v>0</v>
      </c>
      <c r="N39">
        <f>IF('Total Scores'!$F38=4,'Total Scores'!$B38,0)</f>
        <v>0</v>
      </c>
      <c r="O39">
        <f>IF('Total Scores'!$F38=4,'Total Scores'!$C38,0)</f>
        <v>0</v>
      </c>
      <c r="P39">
        <f>IF('Total Scores'!$F38=4,'Total Scores'!$G38,0)</f>
        <v>0</v>
      </c>
      <c r="Q39">
        <f>IF('Total Scores'!$F38=5,'Total Scores'!$A38,0)</f>
        <v>0</v>
      </c>
      <c r="R39">
        <f>IF('Total Scores'!$F38=5,'Total Scores'!$B38,0)</f>
        <v>0</v>
      </c>
      <c r="S39">
        <f>IF('Total Scores'!$F38=5,'Total Scores'!$C38,0)</f>
        <v>0</v>
      </c>
      <c r="T39">
        <f>IF('Total Scores'!$F38=5,'Total Scores'!$G38,0)</f>
        <v>0</v>
      </c>
      <c r="U39">
        <f>IF('Total Scores'!$F38=6,'Total Scores'!$A38,0)</f>
        <v>0</v>
      </c>
      <c r="V39">
        <f>IF('Total Scores'!$F38=6,'Total Scores'!$B38,0)</f>
        <v>0</v>
      </c>
      <c r="W39">
        <f>IF('Total Scores'!$F38=6,'Total Scores'!$C38,0)</f>
        <v>0</v>
      </c>
      <c r="X39">
        <f>IF('Total Scores'!$F38=6,'Total Scores'!$G38,0)</f>
        <v>0</v>
      </c>
      <c r="Y39">
        <f>IF('Total Scores'!$F38=7,'Total Scores'!$A38,0)</f>
        <v>0</v>
      </c>
      <c r="Z39">
        <f>IF('Total Scores'!$F38=7,'Total Scores'!$B38,0)</f>
        <v>0</v>
      </c>
      <c r="AA39">
        <f>IF('Total Scores'!$F38=7,'Total Scores'!$C38,0)</f>
        <v>0</v>
      </c>
      <c r="AB39">
        <f>IF('Total Scores'!$F38=7,'Total Scores'!$G38,0)</f>
        <v>0</v>
      </c>
      <c r="AC39">
        <f>IF('Total Scores'!$F38=8,'Total Scores'!$A38,0)</f>
        <v>0</v>
      </c>
      <c r="AD39">
        <f>IF('Total Scores'!$F38=8,'Total Scores'!$B38,0)</f>
        <v>0</v>
      </c>
      <c r="AE39">
        <f>IF('Total Scores'!$F38=8,'Total Scores'!$C38,0)</f>
        <v>0</v>
      </c>
      <c r="AF39">
        <f>IF('Total Scores'!$F38=8,'Total Scores'!$G38,0)</f>
        <v>0</v>
      </c>
      <c r="AG39">
        <f>IF('Total Scores'!$F38=9,'Total Scores'!$A38,0)</f>
        <v>0</v>
      </c>
      <c r="AH39">
        <f>IF('Total Scores'!$F38=9,'Total Scores'!$B38,0)</f>
        <v>0</v>
      </c>
      <c r="AI39">
        <f>IF('Total Scores'!$F38=9,'Total Scores'!$C38,0)</f>
        <v>0</v>
      </c>
      <c r="AJ39">
        <f>IF('Total Scores'!$F38=9,'Total Scores'!$G38,0)</f>
        <v>0</v>
      </c>
    </row>
    <row r="40" spans="1:36" x14ac:dyDescent="0.2">
      <c r="A40">
        <f>IF('Total Scores'!$F39=1,'Total Scores'!$A39,0)</f>
        <v>0</v>
      </c>
      <c r="B40">
        <f>IF('Total Scores'!$F39=1,'Total Scores'!$B39,0)</f>
        <v>0</v>
      </c>
      <c r="C40">
        <f>IF('Total Scores'!$F39=1,'Total Scores'!$C39,0)</f>
        <v>0</v>
      </c>
      <c r="D40">
        <f>IF('Total Scores'!$F39=1,'Total Scores'!$G39,0)</f>
        <v>0</v>
      </c>
      <c r="E40">
        <f>IF('Total Scores'!$F39=2,'Total Scores'!$A39,0)</f>
        <v>38</v>
      </c>
      <c r="F40" t="str">
        <f>IF('Total Scores'!$F39=2,'Total Scores'!$B39,0)</f>
        <v>Lecatee</v>
      </c>
      <c r="G40" t="str">
        <f>IF('Total Scores'!$F39=2,'Total Scores'!$C39,0)</f>
        <v>Chris</v>
      </c>
      <c r="H40">
        <f>IF('Total Scores'!$F39=2,'Total Scores'!$G39,0)</f>
        <v>278.69</v>
      </c>
      <c r="I40">
        <f>IF('Total Scores'!$F39=3,'Total Scores'!$A39,0)</f>
        <v>0</v>
      </c>
      <c r="J40">
        <f>IF('Total Scores'!$F39=3,'Total Scores'!$B39,0)</f>
        <v>0</v>
      </c>
      <c r="K40">
        <f>IF('Total Scores'!$F39=3,'Total Scores'!$C39,0)</f>
        <v>0</v>
      </c>
      <c r="L40">
        <f>IF('Total Scores'!$F39=3,'Total Scores'!$G39,0)</f>
        <v>0</v>
      </c>
      <c r="M40">
        <f>IF('Total Scores'!$F39=4,'Total Scores'!$A39,0)</f>
        <v>0</v>
      </c>
      <c r="N40">
        <f>IF('Total Scores'!$F39=4,'Total Scores'!$B39,0)</f>
        <v>0</v>
      </c>
      <c r="O40">
        <f>IF('Total Scores'!$F39=4,'Total Scores'!$C39,0)</f>
        <v>0</v>
      </c>
      <c r="P40">
        <f>IF('Total Scores'!$F39=4,'Total Scores'!$G39,0)</f>
        <v>0</v>
      </c>
      <c r="Q40">
        <f>IF('Total Scores'!$F39=5,'Total Scores'!$A39,0)</f>
        <v>0</v>
      </c>
      <c r="R40">
        <f>IF('Total Scores'!$F39=5,'Total Scores'!$B39,0)</f>
        <v>0</v>
      </c>
      <c r="S40">
        <f>IF('Total Scores'!$F39=5,'Total Scores'!$C39,0)</f>
        <v>0</v>
      </c>
      <c r="T40">
        <f>IF('Total Scores'!$F39=5,'Total Scores'!$G39,0)</f>
        <v>0</v>
      </c>
      <c r="U40">
        <f>IF('Total Scores'!$F39=6,'Total Scores'!$A39,0)</f>
        <v>0</v>
      </c>
      <c r="V40">
        <f>IF('Total Scores'!$F39=6,'Total Scores'!$B39,0)</f>
        <v>0</v>
      </c>
      <c r="W40">
        <f>IF('Total Scores'!$F39=6,'Total Scores'!$C39,0)</f>
        <v>0</v>
      </c>
      <c r="X40">
        <f>IF('Total Scores'!$F39=6,'Total Scores'!$G39,0)</f>
        <v>0</v>
      </c>
      <c r="Y40">
        <f>IF('Total Scores'!$F39=7,'Total Scores'!$A39,0)</f>
        <v>0</v>
      </c>
      <c r="Z40">
        <f>IF('Total Scores'!$F39=7,'Total Scores'!$B39,0)</f>
        <v>0</v>
      </c>
      <c r="AA40">
        <f>IF('Total Scores'!$F39=7,'Total Scores'!$C39,0)</f>
        <v>0</v>
      </c>
      <c r="AB40">
        <f>IF('Total Scores'!$F39=7,'Total Scores'!$G39,0)</f>
        <v>0</v>
      </c>
      <c r="AC40">
        <f>IF('Total Scores'!$F39=8,'Total Scores'!$A39,0)</f>
        <v>0</v>
      </c>
      <c r="AD40">
        <f>IF('Total Scores'!$F39=8,'Total Scores'!$B39,0)</f>
        <v>0</v>
      </c>
      <c r="AE40">
        <f>IF('Total Scores'!$F39=8,'Total Scores'!$C39,0)</f>
        <v>0</v>
      </c>
      <c r="AF40">
        <f>IF('Total Scores'!$F39=8,'Total Scores'!$G39,0)</f>
        <v>0</v>
      </c>
      <c r="AG40">
        <f>IF('Total Scores'!$F39=9,'Total Scores'!$A39,0)</f>
        <v>0</v>
      </c>
      <c r="AH40">
        <f>IF('Total Scores'!$F39=9,'Total Scores'!$B39,0)</f>
        <v>0</v>
      </c>
      <c r="AI40">
        <f>IF('Total Scores'!$F39=9,'Total Scores'!$C39,0)</f>
        <v>0</v>
      </c>
      <c r="AJ40">
        <f>IF('Total Scores'!$F39=9,'Total Scores'!$G39,0)</f>
        <v>0</v>
      </c>
    </row>
    <row r="41" spans="1:36" x14ac:dyDescent="0.2">
      <c r="A41">
        <f>IF('Total Scores'!$F40=1,'Total Scores'!$A40,0)</f>
        <v>0</v>
      </c>
      <c r="B41">
        <f>IF('Total Scores'!$F40=1,'Total Scores'!$B40,0)</f>
        <v>0</v>
      </c>
      <c r="C41">
        <f>IF('Total Scores'!$F40=1,'Total Scores'!$C40,0)</f>
        <v>0</v>
      </c>
      <c r="D41">
        <f>IF('Total Scores'!$F40=1,'Total Scores'!$G40,0)</f>
        <v>0</v>
      </c>
      <c r="E41">
        <f>IF('Total Scores'!$F40=2,'Total Scores'!$A40,0)</f>
        <v>0</v>
      </c>
      <c r="F41">
        <f>IF('Total Scores'!$F40=2,'Total Scores'!$B40,0)</f>
        <v>0</v>
      </c>
      <c r="G41">
        <f>IF('Total Scores'!$F40=2,'Total Scores'!$C40,0)</f>
        <v>0</v>
      </c>
      <c r="H41">
        <f>IF('Total Scores'!$F40=2,'Total Scores'!$G40,0)</f>
        <v>0</v>
      </c>
      <c r="I41">
        <f>IF('Total Scores'!$F40=3,'Total Scores'!$A40,0)</f>
        <v>0</v>
      </c>
      <c r="J41">
        <f>IF('Total Scores'!$F40=3,'Total Scores'!$B40,0)</f>
        <v>0</v>
      </c>
      <c r="K41">
        <f>IF('Total Scores'!$F40=3,'Total Scores'!$C40,0)</f>
        <v>0</v>
      </c>
      <c r="L41">
        <f>IF('Total Scores'!$F40=3,'Total Scores'!$G40,0)</f>
        <v>0</v>
      </c>
      <c r="M41">
        <f>IF('Total Scores'!$F40=4,'Total Scores'!$A40,0)</f>
        <v>0</v>
      </c>
      <c r="N41">
        <f>IF('Total Scores'!$F40=4,'Total Scores'!$B40,0)</f>
        <v>0</v>
      </c>
      <c r="O41">
        <f>IF('Total Scores'!$F40=4,'Total Scores'!$C40,0)</f>
        <v>0</v>
      </c>
      <c r="P41">
        <f>IF('Total Scores'!$F40=4,'Total Scores'!$G40,0)</f>
        <v>0</v>
      </c>
      <c r="Q41">
        <f>IF('Total Scores'!$F40=5,'Total Scores'!$A40,0)</f>
        <v>39</v>
      </c>
      <c r="R41" t="str">
        <f>IF('Total Scores'!$F40=5,'Total Scores'!$B40,0)</f>
        <v>Wheeler</v>
      </c>
      <c r="S41" t="str">
        <f>IF('Total Scores'!$F40=5,'Total Scores'!$C40,0)</f>
        <v>Tim</v>
      </c>
      <c r="T41">
        <f>IF('Total Scores'!$F40=5,'Total Scores'!$G40,0)</f>
        <v>341.85</v>
      </c>
      <c r="U41">
        <f>IF('Total Scores'!$F40=6,'Total Scores'!$A40,0)</f>
        <v>0</v>
      </c>
      <c r="V41">
        <f>IF('Total Scores'!$F40=6,'Total Scores'!$B40,0)</f>
        <v>0</v>
      </c>
      <c r="W41">
        <f>IF('Total Scores'!$F40=6,'Total Scores'!$C40,0)</f>
        <v>0</v>
      </c>
      <c r="X41">
        <f>IF('Total Scores'!$F40=6,'Total Scores'!$G40,0)</f>
        <v>0</v>
      </c>
      <c r="Y41">
        <f>IF('Total Scores'!$F40=7,'Total Scores'!$A40,0)</f>
        <v>0</v>
      </c>
      <c r="Z41">
        <f>IF('Total Scores'!$F40=7,'Total Scores'!$B40,0)</f>
        <v>0</v>
      </c>
      <c r="AA41">
        <f>IF('Total Scores'!$F40=7,'Total Scores'!$C40,0)</f>
        <v>0</v>
      </c>
      <c r="AB41">
        <f>IF('Total Scores'!$F40=7,'Total Scores'!$G40,0)</f>
        <v>0</v>
      </c>
      <c r="AC41">
        <f>IF('Total Scores'!$F40=8,'Total Scores'!$A40,0)</f>
        <v>0</v>
      </c>
      <c r="AD41">
        <f>IF('Total Scores'!$F40=8,'Total Scores'!$B40,0)</f>
        <v>0</v>
      </c>
      <c r="AE41">
        <f>IF('Total Scores'!$F40=8,'Total Scores'!$C40,0)</f>
        <v>0</v>
      </c>
      <c r="AF41">
        <f>IF('Total Scores'!$F40=8,'Total Scores'!$G40,0)</f>
        <v>0</v>
      </c>
      <c r="AG41">
        <f>IF('Total Scores'!$F40=9,'Total Scores'!$A40,0)</f>
        <v>0</v>
      </c>
      <c r="AH41">
        <f>IF('Total Scores'!$F40=9,'Total Scores'!$B40,0)</f>
        <v>0</v>
      </c>
      <c r="AI41">
        <f>IF('Total Scores'!$F40=9,'Total Scores'!$C40,0)</f>
        <v>0</v>
      </c>
      <c r="AJ41">
        <f>IF('Total Scores'!$F40=9,'Total Scores'!$G40,0)</f>
        <v>0</v>
      </c>
    </row>
    <row r="42" spans="1:36" x14ac:dyDescent="0.2">
      <c r="A42">
        <f>IF('Total Scores'!$F41=1,'Total Scores'!$A41,0)</f>
        <v>0</v>
      </c>
      <c r="B42">
        <f>IF('Total Scores'!$F41=1,'Total Scores'!$B41,0)</f>
        <v>0</v>
      </c>
      <c r="C42">
        <f>IF('Total Scores'!$F41=1,'Total Scores'!$C41,0)</f>
        <v>0</v>
      </c>
      <c r="D42">
        <f>IF('Total Scores'!$F41=1,'Total Scores'!$G41,0)</f>
        <v>0</v>
      </c>
      <c r="E42">
        <f>IF('Total Scores'!$F41=2,'Total Scores'!$A41,0)</f>
        <v>40</v>
      </c>
      <c r="F42" t="str">
        <f>IF('Total Scores'!$F41=2,'Total Scores'!$B41,0)</f>
        <v>Littlejohn</v>
      </c>
      <c r="G42" t="str">
        <f>IF('Total Scores'!$F41=2,'Total Scores'!$C41,0)</f>
        <v>Joe</v>
      </c>
      <c r="H42">
        <f>IF('Total Scores'!$F41=2,'Total Scores'!$G41,0)</f>
        <v>278.39</v>
      </c>
      <c r="I42">
        <f>IF('Total Scores'!$F41=3,'Total Scores'!$A41,0)</f>
        <v>0</v>
      </c>
      <c r="J42">
        <f>IF('Total Scores'!$F41=3,'Total Scores'!$B41,0)</f>
        <v>0</v>
      </c>
      <c r="K42">
        <f>IF('Total Scores'!$F41=3,'Total Scores'!$C41,0)</f>
        <v>0</v>
      </c>
      <c r="L42">
        <f>IF('Total Scores'!$F41=3,'Total Scores'!$G41,0)</f>
        <v>0</v>
      </c>
      <c r="M42">
        <f>IF('Total Scores'!$F41=4,'Total Scores'!$A41,0)</f>
        <v>0</v>
      </c>
      <c r="N42">
        <f>IF('Total Scores'!$F41=4,'Total Scores'!$B41,0)</f>
        <v>0</v>
      </c>
      <c r="O42">
        <f>IF('Total Scores'!$F41=4,'Total Scores'!$C41,0)</f>
        <v>0</v>
      </c>
      <c r="P42">
        <f>IF('Total Scores'!$F41=4,'Total Scores'!$G41,0)</f>
        <v>0</v>
      </c>
      <c r="Q42">
        <f>IF('Total Scores'!$F41=5,'Total Scores'!$A41,0)</f>
        <v>0</v>
      </c>
      <c r="R42">
        <f>IF('Total Scores'!$F41=5,'Total Scores'!$B41,0)</f>
        <v>0</v>
      </c>
      <c r="S42">
        <f>IF('Total Scores'!$F41=5,'Total Scores'!$C41,0)</f>
        <v>0</v>
      </c>
      <c r="T42">
        <f>IF('Total Scores'!$F41=5,'Total Scores'!$G41,0)</f>
        <v>0</v>
      </c>
      <c r="U42">
        <f>IF('Total Scores'!$F41=6,'Total Scores'!$A41,0)</f>
        <v>0</v>
      </c>
      <c r="V42">
        <f>IF('Total Scores'!$F41=6,'Total Scores'!$B41,0)</f>
        <v>0</v>
      </c>
      <c r="W42">
        <f>IF('Total Scores'!$F41=6,'Total Scores'!$C41,0)</f>
        <v>0</v>
      </c>
      <c r="X42">
        <f>IF('Total Scores'!$F41=6,'Total Scores'!$G41,0)</f>
        <v>0</v>
      </c>
      <c r="Y42">
        <f>IF('Total Scores'!$F41=7,'Total Scores'!$A41,0)</f>
        <v>0</v>
      </c>
      <c r="Z42">
        <f>IF('Total Scores'!$F41=7,'Total Scores'!$B41,0)</f>
        <v>0</v>
      </c>
      <c r="AA42">
        <f>IF('Total Scores'!$F41=7,'Total Scores'!$C41,0)</f>
        <v>0</v>
      </c>
      <c r="AB42">
        <f>IF('Total Scores'!$F41=7,'Total Scores'!$G41,0)</f>
        <v>0</v>
      </c>
      <c r="AC42">
        <f>IF('Total Scores'!$F41=8,'Total Scores'!$A41,0)</f>
        <v>0</v>
      </c>
      <c r="AD42">
        <f>IF('Total Scores'!$F41=8,'Total Scores'!$B41,0)</f>
        <v>0</v>
      </c>
      <c r="AE42">
        <f>IF('Total Scores'!$F41=8,'Total Scores'!$C41,0)</f>
        <v>0</v>
      </c>
      <c r="AF42">
        <f>IF('Total Scores'!$F41=8,'Total Scores'!$G41,0)</f>
        <v>0</v>
      </c>
      <c r="AG42">
        <f>IF('Total Scores'!$F41=9,'Total Scores'!$A41,0)</f>
        <v>0</v>
      </c>
      <c r="AH42">
        <f>IF('Total Scores'!$F41=9,'Total Scores'!$B41,0)</f>
        <v>0</v>
      </c>
      <c r="AI42">
        <f>IF('Total Scores'!$F41=9,'Total Scores'!$C41,0)</f>
        <v>0</v>
      </c>
      <c r="AJ42">
        <f>IF('Total Scores'!$F41=9,'Total Scores'!$G41,0)</f>
        <v>0</v>
      </c>
    </row>
    <row r="43" spans="1:36" x14ac:dyDescent="0.2">
      <c r="A43">
        <f>IF('Total Scores'!$F42=1,'Total Scores'!$A42,0)</f>
        <v>41</v>
      </c>
      <c r="B43" t="str">
        <f>IF('Total Scores'!$F42=1,'Total Scores'!$B42,0)</f>
        <v>Hon</v>
      </c>
      <c r="C43" t="str">
        <f>IF('Total Scores'!$F42=1,'Total Scores'!$C42,0)</f>
        <v>Randy</v>
      </c>
      <c r="D43">
        <f>IF('Total Scores'!$F42=1,'Total Scores'!$G42,0)</f>
        <v>313.69</v>
      </c>
      <c r="E43">
        <f>IF('Total Scores'!$F42=2,'Total Scores'!$A42,0)</f>
        <v>0</v>
      </c>
      <c r="F43">
        <f>IF('Total Scores'!$F42=2,'Total Scores'!$B42,0)</f>
        <v>0</v>
      </c>
      <c r="G43">
        <f>IF('Total Scores'!$F42=2,'Total Scores'!$C42,0)</f>
        <v>0</v>
      </c>
      <c r="H43">
        <f>IF('Total Scores'!$F42=2,'Total Scores'!$G42,0)</f>
        <v>0</v>
      </c>
      <c r="I43">
        <f>IF('Total Scores'!$F42=3,'Total Scores'!$A42,0)</f>
        <v>0</v>
      </c>
      <c r="J43">
        <f>IF('Total Scores'!$F42=3,'Total Scores'!$B42,0)</f>
        <v>0</v>
      </c>
      <c r="K43">
        <f>IF('Total Scores'!$F42=3,'Total Scores'!$C42,0)</f>
        <v>0</v>
      </c>
      <c r="L43">
        <f>IF('Total Scores'!$F42=3,'Total Scores'!$G42,0)</f>
        <v>0</v>
      </c>
      <c r="M43">
        <f>IF('Total Scores'!$F42=4,'Total Scores'!$A42,0)</f>
        <v>0</v>
      </c>
      <c r="N43">
        <f>IF('Total Scores'!$F42=4,'Total Scores'!$B42,0)</f>
        <v>0</v>
      </c>
      <c r="O43">
        <f>IF('Total Scores'!$F42=4,'Total Scores'!$C42,0)</f>
        <v>0</v>
      </c>
      <c r="P43">
        <f>IF('Total Scores'!$F42=4,'Total Scores'!$G42,0)</f>
        <v>0</v>
      </c>
      <c r="Q43">
        <f>IF('Total Scores'!$F42=5,'Total Scores'!$A42,0)</f>
        <v>0</v>
      </c>
      <c r="R43">
        <f>IF('Total Scores'!$F42=5,'Total Scores'!$B42,0)</f>
        <v>0</v>
      </c>
      <c r="S43">
        <f>IF('Total Scores'!$F42=5,'Total Scores'!$C42,0)</f>
        <v>0</v>
      </c>
      <c r="T43">
        <f>IF('Total Scores'!$F42=5,'Total Scores'!$G42,0)</f>
        <v>0</v>
      </c>
      <c r="U43">
        <f>IF('Total Scores'!$F42=6,'Total Scores'!$A42,0)</f>
        <v>0</v>
      </c>
      <c r="V43">
        <f>IF('Total Scores'!$F42=6,'Total Scores'!$B42,0)</f>
        <v>0</v>
      </c>
      <c r="W43">
        <f>IF('Total Scores'!$F42=6,'Total Scores'!$C42,0)</f>
        <v>0</v>
      </c>
      <c r="X43">
        <f>IF('Total Scores'!$F42=6,'Total Scores'!$G42,0)</f>
        <v>0</v>
      </c>
      <c r="Y43">
        <f>IF('Total Scores'!$F42=7,'Total Scores'!$A42,0)</f>
        <v>0</v>
      </c>
      <c r="Z43">
        <f>IF('Total Scores'!$F42=7,'Total Scores'!$B42,0)</f>
        <v>0</v>
      </c>
      <c r="AA43">
        <f>IF('Total Scores'!$F42=7,'Total Scores'!$C42,0)</f>
        <v>0</v>
      </c>
      <c r="AB43">
        <f>IF('Total Scores'!$F42=7,'Total Scores'!$G42,0)</f>
        <v>0</v>
      </c>
      <c r="AC43">
        <f>IF('Total Scores'!$F42=8,'Total Scores'!$A42,0)</f>
        <v>0</v>
      </c>
      <c r="AD43">
        <f>IF('Total Scores'!$F42=8,'Total Scores'!$B42,0)</f>
        <v>0</v>
      </c>
      <c r="AE43">
        <f>IF('Total Scores'!$F42=8,'Total Scores'!$C42,0)</f>
        <v>0</v>
      </c>
      <c r="AF43">
        <f>IF('Total Scores'!$F42=8,'Total Scores'!$G42,0)</f>
        <v>0</v>
      </c>
      <c r="AG43">
        <f>IF('Total Scores'!$F42=9,'Total Scores'!$A42,0)</f>
        <v>0</v>
      </c>
      <c r="AH43">
        <f>IF('Total Scores'!$F42=9,'Total Scores'!$B42,0)</f>
        <v>0</v>
      </c>
      <c r="AI43">
        <f>IF('Total Scores'!$F42=9,'Total Scores'!$C42,0)</f>
        <v>0</v>
      </c>
      <c r="AJ43">
        <f>IF('Total Scores'!$F42=9,'Total Scores'!$G42,0)</f>
        <v>0</v>
      </c>
    </row>
    <row r="44" spans="1:36" x14ac:dyDescent="0.2">
      <c r="A44">
        <f>IF('Total Scores'!$F43=1,'Total Scores'!$A43,0)</f>
        <v>0</v>
      </c>
      <c r="B44">
        <f>IF('Total Scores'!$F43=1,'Total Scores'!$B43,0)</f>
        <v>0</v>
      </c>
      <c r="C44">
        <f>IF('Total Scores'!$F43=1,'Total Scores'!$C43,0)</f>
        <v>0</v>
      </c>
      <c r="D44">
        <f>IF('Total Scores'!$F43=1,'Total Scores'!$G43,0)</f>
        <v>0</v>
      </c>
      <c r="E44">
        <f>IF('Total Scores'!$F43=2,'Total Scores'!$A43,0)</f>
        <v>42</v>
      </c>
      <c r="F44" t="str">
        <f>IF('Total Scores'!$F43=2,'Total Scores'!$B43,0)</f>
        <v>Barrett</v>
      </c>
      <c r="G44" t="str">
        <f>IF('Total Scores'!$F43=2,'Total Scores'!$C43,0)</f>
        <v>Scott</v>
      </c>
      <c r="H44">
        <f>IF('Total Scores'!$F43=2,'Total Scores'!$G43,0)</f>
        <v>302</v>
      </c>
      <c r="I44">
        <f>IF('Total Scores'!$F43=3,'Total Scores'!$A43,0)</f>
        <v>0</v>
      </c>
      <c r="J44">
        <f>IF('Total Scores'!$F43=3,'Total Scores'!$B43,0)</f>
        <v>0</v>
      </c>
      <c r="K44">
        <f>IF('Total Scores'!$F43=3,'Total Scores'!$C43,0)</f>
        <v>0</v>
      </c>
      <c r="L44">
        <f>IF('Total Scores'!$F43=3,'Total Scores'!$G43,0)</f>
        <v>0</v>
      </c>
      <c r="M44">
        <f>IF('Total Scores'!$F43=4,'Total Scores'!$A43,0)</f>
        <v>0</v>
      </c>
      <c r="N44">
        <f>IF('Total Scores'!$F43=4,'Total Scores'!$B43,0)</f>
        <v>0</v>
      </c>
      <c r="O44">
        <f>IF('Total Scores'!$F43=4,'Total Scores'!$C43,0)</f>
        <v>0</v>
      </c>
      <c r="P44">
        <f>IF('Total Scores'!$F43=4,'Total Scores'!$G43,0)</f>
        <v>0</v>
      </c>
      <c r="Q44">
        <f>IF('Total Scores'!$F43=5,'Total Scores'!$A43,0)</f>
        <v>0</v>
      </c>
      <c r="R44">
        <f>IF('Total Scores'!$F43=5,'Total Scores'!$B43,0)</f>
        <v>0</v>
      </c>
      <c r="S44">
        <f>IF('Total Scores'!$F43=5,'Total Scores'!$C43,0)</f>
        <v>0</v>
      </c>
      <c r="T44">
        <f>IF('Total Scores'!$F43=5,'Total Scores'!$G43,0)</f>
        <v>0</v>
      </c>
      <c r="U44">
        <f>IF('Total Scores'!$F43=6,'Total Scores'!$A43,0)</f>
        <v>0</v>
      </c>
      <c r="V44">
        <f>IF('Total Scores'!$F43=6,'Total Scores'!$B43,0)</f>
        <v>0</v>
      </c>
      <c r="W44">
        <f>IF('Total Scores'!$F43=6,'Total Scores'!$C43,0)</f>
        <v>0</v>
      </c>
      <c r="X44">
        <f>IF('Total Scores'!$F43=6,'Total Scores'!$G43,0)</f>
        <v>0</v>
      </c>
      <c r="Y44">
        <f>IF('Total Scores'!$F43=7,'Total Scores'!$A43,0)</f>
        <v>0</v>
      </c>
      <c r="Z44">
        <f>IF('Total Scores'!$F43=7,'Total Scores'!$B43,0)</f>
        <v>0</v>
      </c>
      <c r="AA44">
        <f>IF('Total Scores'!$F43=7,'Total Scores'!$C43,0)</f>
        <v>0</v>
      </c>
      <c r="AB44">
        <f>IF('Total Scores'!$F43=7,'Total Scores'!$G43,0)</f>
        <v>0</v>
      </c>
      <c r="AC44">
        <f>IF('Total Scores'!$F43=8,'Total Scores'!$A43,0)</f>
        <v>0</v>
      </c>
      <c r="AD44">
        <f>IF('Total Scores'!$F43=8,'Total Scores'!$B43,0)</f>
        <v>0</v>
      </c>
      <c r="AE44">
        <f>IF('Total Scores'!$F43=8,'Total Scores'!$C43,0)</f>
        <v>0</v>
      </c>
      <c r="AF44">
        <f>IF('Total Scores'!$F43=8,'Total Scores'!$G43,0)</f>
        <v>0</v>
      </c>
      <c r="AG44">
        <f>IF('Total Scores'!$F43=9,'Total Scores'!$A43,0)</f>
        <v>0</v>
      </c>
      <c r="AH44">
        <f>IF('Total Scores'!$F43=9,'Total Scores'!$B43,0)</f>
        <v>0</v>
      </c>
      <c r="AI44">
        <f>IF('Total Scores'!$F43=9,'Total Scores'!$C43,0)</f>
        <v>0</v>
      </c>
      <c r="AJ44">
        <f>IF('Total Scores'!$F43=9,'Total Scores'!$G43,0)</f>
        <v>0</v>
      </c>
    </row>
    <row r="45" spans="1:36" x14ac:dyDescent="0.2">
      <c r="A45">
        <f>IF('Total Scores'!$F44=1,'Total Scores'!$A44,0)</f>
        <v>43</v>
      </c>
      <c r="B45" t="str">
        <f>IF('Total Scores'!$F44=1,'Total Scores'!$B44,0)</f>
        <v>Bowden</v>
      </c>
      <c r="C45" t="str">
        <f>IF('Total Scores'!$F44=1,'Total Scores'!$C44,0)</f>
        <v>Matthew</v>
      </c>
      <c r="D45">
        <f>IF('Total Scores'!$F44=1,'Total Scores'!$G44,0)</f>
        <v>380.05</v>
      </c>
      <c r="E45">
        <f>IF('Total Scores'!$F44=2,'Total Scores'!$A44,0)</f>
        <v>0</v>
      </c>
      <c r="F45">
        <f>IF('Total Scores'!$F44=2,'Total Scores'!$B44,0)</f>
        <v>0</v>
      </c>
      <c r="G45">
        <f>IF('Total Scores'!$F44=2,'Total Scores'!$C44,0)</f>
        <v>0</v>
      </c>
      <c r="H45">
        <f>IF('Total Scores'!$F44=2,'Total Scores'!$G44,0)</f>
        <v>0</v>
      </c>
      <c r="I45">
        <f>IF('Total Scores'!$F44=3,'Total Scores'!$A44,0)</f>
        <v>0</v>
      </c>
      <c r="J45">
        <f>IF('Total Scores'!$F44=3,'Total Scores'!$B44,0)</f>
        <v>0</v>
      </c>
      <c r="K45">
        <f>IF('Total Scores'!$F44=3,'Total Scores'!$C44,0)</f>
        <v>0</v>
      </c>
      <c r="L45">
        <f>IF('Total Scores'!$F44=3,'Total Scores'!$G44,0)</f>
        <v>0</v>
      </c>
      <c r="M45">
        <f>IF('Total Scores'!$F44=4,'Total Scores'!$A44,0)</f>
        <v>0</v>
      </c>
      <c r="N45">
        <f>IF('Total Scores'!$F44=4,'Total Scores'!$B44,0)</f>
        <v>0</v>
      </c>
      <c r="O45">
        <f>IF('Total Scores'!$F44=4,'Total Scores'!$C44,0)</f>
        <v>0</v>
      </c>
      <c r="P45">
        <f>IF('Total Scores'!$F44=4,'Total Scores'!$G44,0)</f>
        <v>0</v>
      </c>
      <c r="Q45">
        <f>IF('Total Scores'!$F44=5,'Total Scores'!$A44,0)</f>
        <v>0</v>
      </c>
      <c r="R45">
        <f>IF('Total Scores'!$F44=5,'Total Scores'!$B44,0)</f>
        <v>0</v>
      </c>
      <c r="S45">
        <f>IF('Total Scores'!$F44=5,'Total Scores'!$C44,0)</f>
        <v>0</v>
      </c>
      <c r="T45">
        <f>IF('Total Scores'!$F44=5,'Total Scores'!$G44,0)</f>
        <v>0</v>
      </c>
      <c r="U45">
        <f>IF('Total Scores'!$F44=6,'Total Scores'!$A44,0)</f>
        <v>0</v>
      </c>
      <c r="V45">
        <f>IF('Total Scores'!$F44=6,'Total Scores'!$B44,0)</f>
        <v>0</v>
      </c>
      <c r="W45">
        <f>IF('Total Scores'!$F44=6,'Total Scores'!$C44,0)</f>
        <v>0</v>
      </c>
      <c r="X45">
        <f>IF('Total Scores'!$F44=6,'Total Scores'!$G44,0)</f>
        <v>0</v>
      </c>
      <c r="Y45">
        <f>IF('Total Scores'!$F44=7,'Total Scores'!$A44,0)</f>
        <v>0</v>
      </c>
      <c r="Z45">
        <f>IF('Total Scores'!$F44=7,'Total Scores'!$B44,0)</f>
        <v>0</v>
      </c>
      <c r="AA45">
        <f>IF('Total Scores'!$F44=7,'Total Scores'!$C44,0)</f>
        <v>0</v>
      </c>
      <c r="AB45">
        <f>IF('Total Scores'!$F44=7,'Total Scores'!$G44,0)</f>
        <v>0</v>
      </c>
      <c r="AC45">
        <f>IF('Total Scores'!$F44=8,'Total Scores'!$A44,0)</f>
        <v>0</v>
      </c>
      <c r="AD45">
        <f>IF('Total Scores'!$F44=8,'Total Scores'!$B44,0)</f>
        <v>0</v>
      </c>
      <c r="AE45">
        <f>IF('Total Scores'!$F44=8,'Total Scores'!$C44,0)</f>
        <v>0</v>
      </c>
      <c r="AF45">
        <f>IF('Total Scores'!$F44=8,'Total Scores'!$G44,0)</f>
        <v>0</v>
      </c>
      <c r="AG45">
        <f>IF('Total Scores'!$F44=9,'Total Scores'!$A44,0)</f>
        <v>0</v>
      </c>
      <c r="AH45">
        <f>IF('Total Scores'!$F44=9,'Total Scores'!$B44,0)</f>
        <v>0</v>
      </c>
      <c r="AI45">
        <f>IF('Total Scores'!$F44=9,'Total Scores'!$C44,0)</f>
        <v>0</v>
      </c>
      <c r="AJ45">
        <f>IF('Total Scores'!$F44=9,'Total Scores'!$G44,0)</f>
        <v>0</v>
      </c>
    </row>
    <row r="46" spans="1:36" x14ac:dyDescent="0.2">
      <c r="A46">
        <f>IF('Total Scores'!$F45=1,'Total Scores'!$A45,0)</f>
        <v>0</v>
      </c>
      <c r="B46">
        <f>IF('Total Scores'!$F45=1,'Total Scores'!$B45,0)</f>
        <v>0</v>
      </c>
      <c r="C46">
        <f>IF('Total Scores'!$F45=1,'Total Scores'!$C45,0)</f>
        <v>0</v>
      </c>
      <c r="D46">
        <f>IF('Total Scores'!$F45=1,'Total Scores'!$G45,0)</f>
        <v>0</v>
      </c>
      <c r="E46">
        <f>IF('Total Scores'!$F45=2,'Total Scores'!$A45,0)</f>
        <v>0</v>
      </c>
      <c r="F46">
        <f>IF('Total Scores'!$F45=2,'Total Scores'!$B45,0)</f>
        <v>0</v>
      </c>
      <c r="G46">
        <f>IF('Total Scores'!$F45=2,'Total Scores'!$C45,0)</f>
        <v>0</v>
      </c>
      <c r="H46">
        <f>IF('Total Scores'!$F45=2,'Total Scores'!$G45,0)</f>
        <v>0</v>
      </c>
      <c r="I46">
        <f>IF('Total Scores'!$F45=3,'Total Scores'!$A45,0)</f>
        <v>0</v>
      </c>
      <c r="J46">
        <f>IF('Total Scores'!$F45=3,'Total Scores'!$B45,0)</f>
        <v>0</v>
      </c>
      <c r="K46">
        <f>IF('Total Scores'!$F45=3,'Total Scores'!$C45,0)</f>
        <v>0</v>
      </c>
      <c r="L46">
        <f>IF('Total Scores'!$F45=3,'Total Scores'!$G45,0)</f>
        <v>0</v>
      </c>
      <c r="M46">
        <f>IF('Total Scores'!$F45=4,'Total Scores'!$A45,0)</f>
        <v>0</v>
      </c>
      <c r="N46">
        <f>IF('Total Scores'!$F45=4,'Total Scores'!$B45,0)</f>
        <v>0</v>
      </c>
      <c r="O46">
        <f>IF('Total Scores'!$F45=4,'Total Scores'!$C45,0)</f>
        <v>0</v>
      </c>
      <c r="P46">
        <f>IF('Total Scores'!$F45=4,'Total Scores'!$G45,0)</f>
        <v>0</v>
      </c>
      <c r="Q46">
        <f>IF('Total Scores'!$F45=5,'Total Scores'!$A45,0)</f>
        <v>0</v>
      </c>
      <c r="R46">
        <f>IF('Total Scores'!$F45=5,'Total Scores'!$B45,0)</f>
        <v>0</v>
      </c>
      <c r="S46">
        <f>IF('Total Scores'!$F45=5,'Total Scores'!$C45,0)</f>
        <v>0</v>
      </c>
      <c r="T46">
        <f>IF('Total Scores'!$F45=5,'Total Scores'!$G45,0)</f>
        <v>0</v>
      </c>
      <c r="U46">
        <f>IF('Total Scores'!$F45=6,'Total Scores'!$A45,0)</f>
        <v>0</v>
      </c>
      <c r="V46">
        <f>IF('Total Scores'!$F45=6,'Total Scores'!$B45,0)</f>
        <v>0</v>
      </c>
      <c r="W46">
        <f>IF('Total Scores'!$F45=6,'Total Scores'!$C45,0)</f>
        <v>0</v>
      </c>
      <c r="X46">
        <f>IF('Total Scores'!$F45=6,'Total Scores'!$G45,0)</f>
        <v>0</v>
      </c>
      <c r="Y46">
        <f>IF('Total Scores'!$F45=7,'Total Scores'!$A45,0)</f>
        <v>44</v>
      </c>
      <c r="Z46" t="str">
        <f>IF('Total Scores'!$F45=7,'Total Scores'!$B45,0)</f>
        <v>McKoy</v>
      </c>
      <c r="AA46" t="str">
        <f>IF('Total Scores'!$F45=7,'Total Scores'!$C45,0)</f>
        <v>Mikell</v>
      </c>
      <c r="AB46">
        <f>IF('Total Scores'!$F45=7,'Total Scores'!$G45,0)</f>
        <v>478.87</v>
      </c>
      <c r="AC46">
        <f>IF('Total Scores'!$F45=8,'Total Scores'!$A45,0)</f>
        <v>0</v>
      </c>
      <c r="AD46">
        <f>IF('Total Scores'!$F45=8,'Total Scores'!$B45,0)</f>
        <v>0</v>
      </c>
      <c r="AE46">
        <f>IF('Total Scores'!$F45=8,'Total Scores'!$C45,0)</f>
        <v>0</v>
      </c>
      <c r="AF46">
        <f>IF('Total Scores'!$F45=8,'Total Scores'!$G45,0)</f>
        <v>0</v>
      </c>
      <c r="AG46">
        <f>IF('Total Scores'!$F45=9,'Total Scores'!$A45,0)</f>
        <v>0</v>
      </c>
      <c r="AH46">
        <f>IF('Total Scores'!$F45=9,'Total Scores'!$B45,0)</f>
        <v>0</v>
      </c>
      <c r="AI46">
        <f>IF('Total Scores'!$F45=9,'Total Scores'!$C45,0)</f>
        <v>0</v>
      </c>
      <c r="AJ46">
        <f>IF('Total Scores'!$F45=9,'Total Scores'!$G45,0)</f>
        <v>0</v>
      </c>
    </row>
    <row r="47" spans="1:36" x14ac:dyDescent="0.2">
      <c r="A47">
        <f>IF('Total Scores'!$F46=1,'Total Scores'!$A46,0)</f>
        <v>0</v>
      </c>
      <c r="B47">
        <f>IF('Total Scores'!$F46=1,'Total Scores'!$B46,0)</f>
        <v>0</v>
      </c>
      <c r="C47">
        <f>IF('Total Scores'!$F46=1,'Total Scores'!$C46,0)</f>
        <v>0</v>
      </c>
      <c r="D47">
        <f>IF('Total Scores'!$F46=1,'Total Scores'!$G46,0)</f>
        <v>0</v>
      </c>
      <c r="E47">
        <f>IF('Total Scores'!$F46=2,'Total Scores'!$A46,0)</f>
        <v>0</v>
      </c>
      <c r="F47">
        <f>IF('Total Scores'!$F46=2,'Total Scores'!$B46,0)</f>
        <v>0</v>
      </c>
      <c r="G47">
        <f>IF('Total Scores'!$F46=2,'Total Scores'!$C46,0)</f>
        <v>0</v>
      </c>
      <c r="H47">
        <f>IF('Total Scores'!$F46=2,'Total Scores'!$G46,0)</f>
        <v>0</v>
      </c>
      <c r="I47">
        <f>IF('Total Scores'!$F46=3,'Total Scores'!$A46,0)</f>
        <v>0</v>
      </c>
      <c r="J47">
        <f>IF('Total Scores'!$F46=3,'Total Scores'!$B46,0)</f>
        <v>0</v>
      </c>
      <c r="K47">
        <f>IF('Total Scores'!$F46=3,'Total Scores'!$C46,0)</f>
        <v>0</v>
      </c>
      <c r="L47">
        <f>IF('Total Scores'!$F46=3,'Total Scores'!$G46,0)</f>
        <v>0</v>
      </c>
      <c r="M47">
        <f>IF('Total Scores'!$F46=4,'Total Scores'!$A46,0)</f>
        <v>0</v>
      </c>
      <c r="N47">
        <f>IF('Total Scores'!$F46=4,'Total Scores'!$B46,0)</f>
        <v>0</v>
      </c>
      <c r="O47">
        <f>IF('Total Scores'!$F46=4,'Total Scores'!$C46,0)</f>
        <v>0</v>
      </c>
      <c r="P47">
        <f>IF('Total Scores'!$F46=4,'Total Scores'!$G46,0)</f>
        <v>0</v>
      </c>
      <c r="Q47">
        <f>IF('Total Scores'!$F46=5,'Total Scores'!$A46,0)</f>
        <v>45</v>
      </c>
      <c r="R47" t="str">
        <f>IF('Total Scores'!$F46=5,'Total Scores'!$B46,0)</f>
        <v>Rosario</v>
      </c>
      <c r="S47" t="str">
        <f>IF('Total Scores'!$F46=5,'Total Scores'!$C46,0)</f>
        <v>Miguel</v>
      </c>
      <c r="T47">
        <f>IF('Total Scores'!$F46=5,'Total Scores'!$G46,0)</f>
        <v>303.84000000000003</v>
      </c>
      <c r="U47">
        <f>IF('Total Scores'!$F46=6,'Total Scores'!$A46,0)</f>
        <v>0</v>
      </c>
      <c r="V47">
        <f>IF('Total Scores'!$F46=6,'Total Scores'!$B46,0)</f>
        <v>0</v>
      </c>
      <c r="W47">
        <f>IF('Total Scores'!$F46=6,'Total Scores'!$C46,0)</f>
        <v>0</v>
      </c>
      <c r="X47">
        <f>IF('Total Scores'!$F46=6,'Total Scores'!$G46,0)</f>
        <v>0</v>
      </c>
      <c r="Y47">
        <f>IF('Total Scores'!$F46=7,'Total Scores'!$A46,0)</f>
        <v>0</v>
      </c>
      <c r="Z47">
        <f>IF('Total Scores'!$F46=7,'Total Scores'!$B46,0)</f>
        <v>0</v>
      </c>
      <c r="AA47">
        <f>IF('Total Scores'!$F46=7,'Total Scores'!$C46,0)</f>
        <v>0</v>
      </c>
      <c r="AB47">
        <f>IF('Total Scores'!$F46=7,'Total Scores'!$G46,0)</f>
        <v>0</v>
      </c>
      <c r="AC47">
        <f>IF('Total Scores'!$F46=8,'Total Scores'!$A46,0)</f>
        <v>0</v>
      </c>
      <c r="AD47">
        <f>IF('Total Scores'!$F46=8,'Total Scores'!$B46,0)</f>
        <v>0</v>
      </c>
      <c r="AE47">
        <f>IF('Total Scores'!$F46=8,'Total Scores'!$C46,0)</f>
        <v>0</v>
      </c>
      <c r="AF47">
        <f>IF('Total Scores'!$F46=8,'Total Scores'!$G46,0)</f>
        <v>0</v>
      </c>
      <c r="AG47">
        <f>IF('Total Scores'!$F46=9,'Total Scores'!$A46,0)</f>
        <v>0</v>
      </c>
      <c r="AH47">
        <f>IF('Total Scores'!$F46=9,'Total Scores'!$B46,0)</f>
        <v>0</v>
      </c>
      <c r="AI47">
        <f>IF('Total Scores'!$F46=9,'Total Scores'!$C46,0)</f>
        <v>0</v>
      </c>
      <c r="AJ47">
        <f>IF('Total Scores'!$F46=9,'Total Scores'!$G46,0)</f>
        <v>0</v>
      </c>
    </row>
    <row r="48" spans="1:36" x14ac:dyDescent="0.2">
      <c r="A48">
        <f>IF('Total Scores'!$F47=1,'Total Scores'!$A47,0)</f>
        <v>0</v>
      </c>
      <c r="B48">
        <f>IF('Total Scores'!$F47=1,'Total Scores'!$B47,0)</f>
        <v>0</v>
      </c>
      <c r="C48">
        <f>IF('Total Scores'!$F47=1,'Total Scores'!$C47,0)</f>
        <v>0</v>
      </c>
      <c r="D48">
        <f>IF('Total Scores'!$F47=1,'Total Scores'!$G47,0)</f>
        <v>0</v>
      </c>
      <c r="E48">
        <f>IF('Total Scores'!$F47=2,'Total Scores'!$A47,0)</f>
        <v>46</v>
      </c>
      <c r="F48" t="str">
        <f>IF('Total Scores'!$F47=2,'Total Scores'!$B47,0)</f>
        <v>Borjas</v>
      </c>
      <c r="G48" t="str">
        <f>IF('Total Scores'!$F47=2,'Total Scores'!$C47,0)</f>
        <v>Nelson</v>
      </c>
      <c r="H48">
        <f>IF('Total Scores'!$F47=2,'Total Scores'!$G47,0)</f>
        <v>328.31</v>
      </c>
      <c r="I48">
        <f>IF('Total Scores'!$F47=3,'Total Scores'!$A47,0)</f>
        <v>0</v>
      </c>
      <c r="J48">
        <f>IF('Total Scores'!$F47=3,'Total Scores'!$B47,0)</f>
        <v>0</v>
      </c>
      <c r="K48">
        <f>IF('Total Scores'!$F47=3,'Total Scores'!$C47,0)</f>
        <v>0</v>
      </c>
      <c r="L48">
        <f>IF('Total Scores'!$F47=3,'Total Scores'!$G47,0)</f>
        <v>0</v>
      </c>
      <c r="M48">
        <f>IF('Total Scores'!$F47=4,'Total Scores'!$A47,0)</f>
        <v>0</v>
      </c>
      <c r="N48">
        <f>IF('Total Scores'!$F47=4,'Total Scores'!$B47,0)</f>
        <v>0</v>
      </c>
      <c r="O48">
        <f>IF('Total Scores'!$F47=4,'Total Scores'!$C47,0)</f>
        <v>0</v>
      </c>
      <c r="P48">
        <f>IF('Total Scores'!$F47=4,'Total Scores'!$G47,0)</f>
        <v>0</v>
      </c>
      <c r="Q48">
        <f>IF('Total Scores'!$F47=5,'Total Scores'!$A47,0)</f>
        <v>0</v>
      </c>
      <c r="R48">
        <f>IF('Total Scores'!$F47=5,'Total Scores'!$B47,0)</f>
        <v>0</v>
      </c>
      <c r="S48">
        <f>IF('Total Scores'!$F47=5,'Total Scores'!$C47,0)</f>
        <v>0</v>
      </c>
      <c r="T48">
        <f>IF('Total Scores'!$F47=5,'Total Scores'!$G47,0)</f>
        <v>0</v>
      </c>
      <c r="U48">
        <f>IF('Total Scores'!$F47=6,'Total Scores'!$A47,0)</f>
        <v>0</v>
      </c>
      <c r="V48">
        <f>IF('Total Scores'!$F47=6,'Total Scores'!$B47,0)</f>
        <v>0</v>
      </c>
      <c r="W48">
        <f>IF('Total Scores'!$F47=6,'Total Scores'!$C47,0)</f>
        <v>0</v>
      </c>
      <c r="X48">
        <f>IF('Total Scores'!$F47=6,'Total Scores'!$G47,0)</f>
        <v>0</v>
      </c>
      <c r="Y48">
        <f>IF('Total Scores'!$F47=7,'Total Scores'!$A47,0)</f>
        <v>0</v>
      </c>
      <c r="Z48">
        <f>IF('Total Scores'!$F47=7,'Total Scores'!$B47,0)</f>
        <v>0</v>
      </c>
      <c r="AA48">
        <f>IF('Total Scores'!$F47=7,'Total Scores'!$C47,0)</f>
        <v>0</v>
      </c>
      <c r="AB48">
        <f>IF('Total Scores'!$F47=7,'Total Scores'!$G47,0)</f>
        <v>0</v>
      </c>
      <c r="AC48">
        <f>IF('Total Scores'!$F47=8,'Total Scores'!$A47,0)</f>
        <v>0</v>
      </c>
      <c r="AD48">
        <f>IF('Total Scores'!$F47=8,'Total Scores'!$B47,0)</f>
        <v>0</v>
      </c>
      <c r="AE48">
        <f>IF('Total Scores'!$F47=8,'Total Scores'!$C47,0)</f>
        <v>0</v>
      </c>
      <c r="AF48">
        <f>IF('Total Scores'!$F47=8,'Total Scores'!$G47,0)</f>
        <v>0</v>
      </c>
      <c r="AG48">
        <f>IF('Total Scores'!$F47=9,'Total Scores'!$A47,0)</f>
        <v>0</v>
      </c>
      <c r="AH48">
        <f>IF('Total Scores'!$F47=9,'Total Scores'!$B47,0)</f>
        <v>0</v>
      </c>
      <c r="AI48">
        <f>IF('Total Scores'!$F47=9,'Total Scores'!$C47,0)</f>
        <v>0</v>
      </c>
      <c r="AJ48">
        <f>IF('Total Scores'!$F47=9,'Total Scores'!$G47,0)</f>
        <v>0</v>
      </c>
    </row>
    <row r="49" spans="1:36" x14ac:dyDescent="0.2">
      <c r="A49">
        <f>IF('Total Scores'!$F48=1,'Total Scores'!$A48,0)</f>
        <v>0</v>
      </c>
      <c r="B49">
        <f>IF('Total Scores'!$F48=1,'Total Scores'!$B48,0)</f>
        <v>0</v>
      </c>
      <c r="C49">
        <f>IF('Total Scores'!$F48=1,'Total Scores'!$C48,0)</f>
        <v>0</v>
      </c>
      <c r="D49">
        <f>IF('Total Scores'!$F48=1,'Total Scores'!$G48,0)</f>
        <v>0</v>
      </c>
      <c r="E49">
        <f>IF('Total Scores'!$F48=2,'Total Scores'!$A48,0)</f>
        <v>47</v>
      </c>
      <c r="F49" t="str">
        <f>IF('Total Scores'!$F48=2,'Total Scores'!$B48,0)</f>
        <v>Stafford</v>
      </c>
      <c r="G49" t="str">
        <f>IF('Total Scores'!$F48=2,'Total Scores'!$C48,0)</f>
        <v>Bobby</v>
      </c>
      <c r="H49">
        <f>IF('Total Scores'!$F48=2,'Total Scores'!$G48,0)</f>
        <v>358.78</v>
      </c>
      <c r="I49">
        <f>IF('Total Scores'!$F48=3,'Total Scores'!$A48,0)</f>
        <v>0</v>
      </c>
      <c r="J49">
        <f>IF('Total Scores'!$F48=3,'Total Scores'!$B48,0)</f>
        <v>0</v>
      </c>
      <c r="K49">
        <f>IF('Total Scores'!$F48=3,'Total Scores'!$C48,0)</f>
        <v>0</v>
      </c>
      <c r="L49">
        <f>IF('Total Scores'!$F48=3,'Total Scores'!$G48,0)</f>
        <v>0</v>
      </c>
      <c r="M49">
        <f>IF('Total Scores'!$F48=4,'Total Scores'!$A48,0)</f>
        <v>0</v>
      </c>
      <c r="N49">
        <f>IF('Total Scores'!$F48=4,'Total Scores'!$B48,0)</f>
        <v>0</v>
      </c>
      <c r="O49">
        <f>IF('Total Scores'!$F48=4,'Total Scores'!$C48,0)</f>
        <v>0</v>
      </c>
      <c r="P49">
        <f>IF('Total Scores'!$F48=4,'Total Scores'!$G48,0)</f>
        <v>0</v>
      </c>
      <c r="Q49">
        <f>IF('Total Scores'!$F48=5,'Total Scores'!$A48,0)</f>
        <v>0</v>
      </c>
      <c r="R49">
        <f>IF('Total Scores'!$F48=5,'Total Scores'!$B48,0)</f>
        <v>0</v>
      </c>
      <c r="S49">
        <f>IF('Total Scores'!$F48=5,'Total Scores'!$C48,0)</f>
        <v>0</v>
      </c>
      <c r="T49">
        <f>IF('Total Scores'!$F48=5,'Total Scores'!$G48,0)</f>
        <v>0</v>
      </c>
      <c r="U49">
        <f>IF('Total Scores'!$F48=6,'Total Scores'!$A48,0)</f>
        <v>0</v>
      </c>
      <c r="V49">
        <f>IF('Total Scores'!$F48=6,'Total Scores'!$B48,0)</f>
        <v>0</v>
      </c>
      <c r="W49">
        <f>IF('Total Scores'!$F48=6,'Total Scores'!$C48,0)</f>
        <v>0</v>
      </c>
      <c r="X49">
        <f>IF('Total Scores'!$F48=6,'Total Scores'!$G48,0)</f>
        <v>0</v>
      </c>
      <c r="Y49">
        <f>IF('Total Scores'!$F48=7,'Total Scores'!$A48,0)</f>
        <v>0</v>
      </c>
      <c r="Z49">
        <f>IF('Total Scores'!$F48=7,'Total Scores'!$B48,0)</f>
        <v>0</v>
      </c>
      <c r="AA49">
        <f>IF('Total Scores'!$F48=7,'Total Scores'!$C48,0)</f>
        <v>0</v>
      </c>
      <c r="AB49">
        <f>IF('Total Scores'!$F48=7,'Total Scores'!$G48,0)</f>
        <v>0</v>
      </c>
      <c r="AC49">
        <f>IF('Total Scores'!$F48=8,'Total Scores'!$A48,0)</f>
        <v>0</v>
      </c>
      <c r="AD49">
        <f>IF('Total Scores'!$F48=8,'Total Scores'!$B48,0)</f>
        <v>0</v>
      </c>
      <c r="AE49">
        <f>IF('Total Scores'!$F48=8,'Total Scores'!$C48,0)</f>
        <v>0</v>
      </c>
      <c r="AF49">
        <f>IF('Total Scores'!$F48=8,'Total Scores'!$G48,0)</f>
        <v>0</v>
      </c>
      <c r="AG49">
        <f>IF('Total Scores'!$F48=9,'Total Scores'!$A48,0)</f>
        <v>0</v>
      </c>
      <c r="AH49">
        <f>IF('Total Scores'!$F48=9,'Total Scores'!$B48,0)</f>
        <v>0</v>
      </c>
      <c r="AI49">
        <f>IF('Total Scores'!$F48=9,'Total Scores'!$C48,0)</f>
        <v>0</v>
      </c>
      <c r="AJ49">
        <f>IF('Total Scores'!$F48=9,'Total Scores'!$G48,0)</f>
        <v>0</v>
      </c>
    </row>
    <row r="50" spans="1:36" x14ac:dyDescent="0.2">
      <c r="A50">
        <f>IF('Total Scores'!$F49=1,'Total Scores'!$A49,0)</f>
        <v>0</v>
      </c>
      <c r="B50">
        <f>IF('Total Scores'!$F49=1,'Total Scores'!$B49,0)</f>
        <v>0</v>
      </c>
      <c r="C50">
        <f>IF('Total Scores'!$F49=1,'Total Scores'!$C49,0)</f>
        <v>0</v>
      </c>
      <c r="D50">
        <f>IF('Total Scores'!$F49=1,'Total Scores'!$G49,0)</f>
        <v>0</v>
      </c>
      <c r="E50">
        <f>IF('Total Scores'!$F49=2,'Total Scores'!$A49,0)</f>
        <v>0</v>
      </c>
      <c r="F50">
        <f>IF('Total Scores'!$F49=2,'Total Scores'!$B49,0)</f>
        <v>0</v>
      </c>
      <c r="G50">
        <f>IF('Total Scores'!$F49=2,'Total Scores'!$C49,0)</f>
        <v>0</v>
      </c>
      <c r="H50">
        <f>IF('Total Scores'!$F49=2,'Total Scores'!$G49,0)</f>
        <v>0</v>
      </c>
      <c r="I50">
        <f>IF('Total Scores'!$F49=3,'Total Scores'!$A49,0)</f>
        <v>48</v>
      </c>
      <c r="J50" t="str">
        <f>IF('Total Scores'!$F49=3,'Total Scores'!$B49,0)</f>
        <v>Cresswell</v>
      </c>
      <c r="K50" t="str">
        <f>IF('Total Scores'!$F49=3,'Total Scores'!$C49,0)</f>
        <v>Dean</v>
      </c>
      <c r="L50">
        <f>IF('Total Scores'!$F49=3,'Total Scores'!$G49,0)</f>
        <v>287.96000000000004</v>
      </c>
      <c r="M50">
        <f>IF('Total Scores'!$F49=4,'Total Scores'!$A49,0)</f>
        <v>0</v>
      </c>
      <c r="N50">
        <f>IF('Total Scores'!$F49=4,'Total Scores'!$B49,0)</f>
        <v>0</v>
      </c>
      <c r="O50">
        <f>IF('Total Scores'!$F49=4,'Total Scores'!$C49,0)</f>
        <v>0</v>
      </c>
      <c r="P50">
        <f>IF('Total Scores'!$F49=4,'Total Scores'!$G49,0)</f>
        <v>0</v>
      </c>
      <c r="Q50">
        <f>IF('Total Scores'!$F49=5,'Total Scores'!$A49,0)</f>
        <v>0</v>
      </c>
      <c r="R50">
        <f>IF('Total Scores'!$F49=5,'Total Scores'!$B49,0)</f>
        <v>0</v>
      </c>
      <c r="S50">
        <f>IF('Total Scores'!$F49=5,'Total Scores'!$C49,0)</f>
        <v>0</v>
      </c>
      <c r="T50">
        <f>IF('Total Scores'!$F49=5,'Total Scores'!$G49,0)</f>
        <v>0</v>
      </c>
      <c r="U50">
        <f>IF('Total Scores'!$F49=6,'Total Scores'!$A49,0)</f>
        <v>0</v>
      </c>
      <c r="V50">
        <f>IF('Total Scores'!$F49=6,'Total Scores'!$B49,0)</f>
        <v>0</v>
      </c>
      <c r="W50">
        <f>IF('Total Scores'!$F49=6,'Total Scores'!$C49,0)</f>
        <v>0</v>
      </c>
      <c r="X50">
        <f>IF('Total Scores'!$F49=6,'Total Scores'!$G49,0)</f>
        <v>0</v>
      </c>
      <c r="Y50">
        <f>IF('Total Scores'!$F49=7,'Total Scores'!$A49,0)</f>
        <v>0</v>
      </c>
      <c r="Z50">
        <f>IF('Total Scores'!$F49=7,'Total Scores'!$B49,0)</f>
        <v>0</v>
      </c>
      <c r="AA50">
        <f>IF('Total Scores'!$F49=7,'Total Scores'!$C49,0)</f>
        <v>0</v>
      </c>
      <c r="AB50">
        <f>IF('Total Scores'!$F49=7,'Total Scores'!$G49,0)</f>
        <v>0</v>
      </c>
      <c r="AC50">
        <f>IF('Total Scores'!$F49=8,'Total Scores'!$A49,0)</f>
        <v>0</v>
      </c>
      <c r="AD50">
        <f>IF('Total Scores'!$F49=8,'Total Scores'!$B49,0)</f>
        <v>0</v>
      </c>
      <c r="AE50">
        <f>IF('Total Scores'!$F49=8,'Total Scores'!$C49,0)</f>
        <v>0</v>
      </c>
      <c r="AF50">
        <f>IF('Total Scores'!$F49=8,'Total Scores'!$G49,0)</f>
        <v>0</v>
      </c>
      <c r="AG50">
        <f>IF('Total Scores'!$F49=9,'Total Scores'!$A49,0)</f>
        <v>0</v>
      </c>
      <c r="AH50">
        <f>IF('Total Scores'!$F49=9,'Total Scores'!$B49,0)</f>
        <v>0</v>
      </c>
      <c r="AI50">
        <f>IF('Total Scores'!$F49=9,'Total Scores'!$C49,0)</f>
        <v>0</v>
      </c>
      <c r="AJ50">
        <f>IF('Total Scores'!$F49=9,'Total Scores'!$G49,0)</f>
        <v>0</v>
      </c>
    </row>
    <row r="51" spans="1:36" x14ac:dyDescent="0.2">
      <c r="A51">
        <f>IF('Total Scores'!$F50=1,'Total Scores'!$A50,0)</f>
        <v>49</v>
      </c>
      <c r="B51" t="str">
        <f>IF('Total Scores'!$F50=1,'Total Scores'!$B50,0)</f>
        <v>Grimsley</v>
      </c>
      <c r="C51" t="str">
        <f>IF('Total Scores'!$F50=1,'Total Scores'!$C50,0)</f>
        <v>Rob</v>
      </c>
      <c r="D51">
        <f>IF('Total Scores'!$F50=1,'Total Scores'!$G50,0)</f>
        <v>286.07</v>
      </c>
      <c r="E51">
        <f>IF('Total Scores'!$F50=2,'Total Scores'!$A50,0)</f>
        <v>0</v>
      </c>
      <c r="F51">
        <f>IF('Total Scores'!$F50=2,'Total Scores'!$B50,0)</f>
        <v>0</v>
      </c>
      <c r="G51">
        <f>IF('Total Scores'!$F50=2,'Total Scores'!$C50,0)</f>
        <v>0</v>
      </c>
      <c r="H51">
        <f>IF('Total Scores'!$F50=2,'Total Scores'!$G50,0)</f>
        <v>0</v>
      </c>
      <c r="I51">
        <f>IF('Total Scores'!$F50=3,'Total Scores'!$A50,0)</f>
        <v>0</v>
      </c>
      <c r="J51">
        <f>IF('Total Scores'!$F50=3,'Total Scores'!$B50,0)</f>
        <v>0</v>
      </c>
      <c r="K51">
        <f>IF('Total Scores'!$F50=3,'Total Scores'!$C50,0)</f>
        <v>0</v>
      </c>
      <c r="L51">
        <f>IF('Total Scores'!$F50=3,'Total Scores'!$G50,0)</f>
        <v>0</v>
      </c>
      <c r="M51">
        <f>IF('Total Scores'!$F50=4,'Total Scores'!$A50,0)</f>
        <v>0</v>
      </c>
      <c r="N51">
        <f>IF('Total Scores'!$F50=4,'Total Scores'!$B50,0)</f>
        <v>0</v>
      </c>
      <c r="O51">
        <f>IF('Total Scores'!$F50=4,'Total Scores'!$C50,0)</f>
        <v>0</v>
      </c>
      <c r="P51">
        <f>IF('Total Scores'!$F50=4,'Total Scores'!$G50,0)</f>
        <v>0</v>
      </c>
      <c r="Q51">
        <f>IF('Total Scores'!$F50=5,'Total Scores'!$A50,0)</f>
        <v>0</v>
      </c>
      <c r="R51">
        <f>IF('Total Scores'!$F50=5,'Total Scores'!$B50,0)</f>
        <v>0</v>
      </c>
      <c r="S51">
        <f>IF('Total Scores'!$F50=5,'Total Scores'!$C50,0)</f>
        <v>0</v>
      </c>
      <c r="T51">
        <f>IF('Total Scores'!$F50=5,'Total Scores'!$G50,0)</f>
        <v>0</v>
      </c>
      <c r="U51">
        <f>IF('Total Scores'!$F50=6,'Total Scores'!$A50,0)</f>
        <v>0</v>
      </c>
      <c r="V51">
        <f>IF('Total Scores'!$F50=6,'Total Scores'!$B50,0)</f>
        <v>0</v>
      </c>
      <c r="W51">
        <f>IF('Total Scores'!$F50=6,'Total Scores'!$C50,0)</f>
        <v>0</v>
      </c>
      <c r="X51">
        <f>IF('Total Scores'!$F50=6,'Total Scores'!$G50,0)</f>
        <v>0</v>
      </c>
      <c r="Y51">
        <f>IF('Total Scores'!$F50=7,'Total Scores'!$A50,0)</f>
        <v>0</v>
      </c>
      <c r="Z51">
        <f>IF('Total Scores'!$F50=7,'Total Scores'!$B50,0)</f>
        <v>0</v>
      </c>
      <c r="AA51">
        <f>IF('Total Scores'!$F50=7,'Total Scores'!$C50,0)</f>
        <v>0</v>
      </c>
      <c r="AB51">
        <f>IF('Total Scores'!$F50=7,'Total Scores'!$G50,0)</f>
        <v>0</v>
      </c>
      <c r="AC51">
        <f>IF('Total Scores'!$F50=8,'Total Scores'!$A50,0)</f>
        <v>0</v>
      </c>
      <c r="AD51">
        <f>IF('Total Scores'!$F50=8,'Total Scores'!$B50,0)</f>
        <v>0</v>
      </c>
      <c r="AE51">
        <f>IF('Total Scores'!$F50=8,'Total Scores'!$C50,0)</f>
        <v>0</v>
      </c>
      <c r="AF51">
        <f>IF('Total Scores'!$F50=8,'Total Scores'!$G50,0)</f>
        <v>0</v>
      </c>
      <c r="AG51">
        <f>IF('Total Scores'!$F50=9,'Total Scores'!$A50,0)</f>
        <v>0</v>
      </c>
      <c r="AH51">
        <f>IF('Total Scores'!$F50=9,'Total Scores'!$B50,0)</f>
        <v>0</v>
      </c>
      <c r="AI51">
        <f>IF('Total Scores'!$F50=9,'Total Scores'!$C50,0)</f>
        <v>0</v>
      </c>
      <c r="AJ51">
        <f>IF('Total Scores'!$F50=9,'Total Scores'!$G50,0)</f>
        <v>0</v>
      </c>
    </row>
    <row r="52" spans="1:36" x14ac:dyDescent="0.2">
      <c r="A52">
        <f>IF('Total Scores'!$F51=1,'Total Scores'!$A51,0)</f>
        <v>50</v>
      </c>
      <c r="B52" t="str">
        <f>IF('Total Scores'!$F51=1,'Total Scores'!$B51,0)</f>
        <v>Glover</v>
      </c>
      <c r="C52" t="str">
        <f>IF('Total Scores'!$F51=1,'Total Scores'!$C51,0)</f>
        <v>Jason</v>
      </c>
      <c r="D52">
        <f>IF('Total Scores'!$F51=1,'Total Scores'!$G51,0)</f>
        <v>-15</v>
      </c>
      <c r="E52">
        <f>IF('Total Scores'!$F51=2,'Total Scores'!$A51,0)</f>
        <v>0</v>
      </c>
      <c r="F52">
        <f>IF('Total Scores'!$F51=2,'Total Scores'!$B51,0)</f>
        <v>0</v>
      </c>
      <c r="G52">
        <f>IF('Total Scores'!$F51=2,'Total Scores'!$C51,0)</f>
        <v>0</v>
      </c>
      <c r="H52">
        <f>IF('Total Scores'!$F51=2,'Total Scores'!$G51,0)</f>
        <v>0</v>
      </c>
      <c r="I52">
        <f>IF('Total Scores'!$F51=3,'Total Scores'!$A51,0)</f>
        <v>0</v>
      </c>
      <c r="J52">
        <f>IF('Total Scores'!$F51=3,'Total Scores'!$B51,0)</f>
        <v>0</v>
      </c>
      <c r="K52">
        <f>IF('Total Scores'!$F51=3,'Total Scores'!$C51,0)</f>
        <v>0</v>
      </c>
      <c r="L52">
        <f>IF('Total Scores'!$F51=3,'Total Scores'!$G51,0)</f>
        <v>0</v>
      </c>
      <c r="M52">
        <f>IF('Total Scores'!$F51=4,'Total Scores'!$A51,0)</f>
        <v>0</v>
      </c>
      <c r="N52">
        <f>IF('Total Scores'!$F51=4,'Total Scores'!$B51,0)</f>
        <v>0</v>
      </c>
      <c r="O52">
        <f>IF('Total Scores'!$F51=4,'Total Scores'!$C51,0)</f>
        <v>0</v>
      </c>
      <c r="P52">
        <f>IF('Total Scores'!$F51=4,'Total Scores'!$G51,0)</f>
        <v>0</v>
      </c>
      <c r="Q52">
        <f>IF('Total Scores'!$F51=5,'Total Scores'!$A51,0)</f>
        <v>0</v>
      </c>
      <c r="R52">
        <f>IF('Total Scores'!$F51=5,'Total Scores'!$B51,0)</f>
        <v>0</v>
      </c>
      <c r="S52">
        <f>IF('Total Scores'!$F51=5,'Total Scores'!$C51,0)</f>
        <v>0</v>
      </c>
      <c r="T52">
        <f>IF('Total Scores'!$F51=5,'Total Scores'!$G51,0)</f>
        <v>0</v>
      </c>
      <c r="U52">
        <f>IF('Total Scores'!$F51=6,'Total Scores'!$A51,0)</f>
        <v>0</v>
      </c>
      <c r="V52">
        <f>IF('Total Scores'!$F51=6,'Total Scores'!$B51,0)</f>
        <v>0</v>
      </c>
      <c r="W52">
        <f>IF('Total Scores'!$F51=6,'Total Scores'!$C51,0)</f>
        <v>0</v>
      </c>
      <c r="X52">
        <f>IF('Total Scores'!$F51=6,'Total Scores'!$G51,0)</f>
        <v>0</v>
      </c>
      <c r="Y52">
        <f>IF('Total Scores'!$F51=7,'Total Scores'!$A51,0)</f>
        <v>0</v>
      </c>
      <c r="Z52">
        <f>IF('Total Scores'!$F51=7,'Total Scores'!$B51,0)</f>
        <v>0</v>
      </c>
      <c r="AA52">
        <f>IF('Total Scores'!$F51=7,'Total Scores'!$C51,0)</f>
        <v>0</v>
      </c>
      <c r="AB52">
        <f>IF('Total Scores'!$F51=7,'Total Scores'!$G51,0)</f>
        <v>0</v>
      </c>
      <c r="AC52">
        <f>IF('Total Scores'!$F51=8,'Total Scores'!$A51,0)</f>
        <v>0</v>
      </c>
      <c r="AD52">
        <f>IF('Total Scores'!$F51=8,'Total Scores'!$B51,0)</f>
        <v>0</v>
      </c>
      <c r="AE52">
        <f>IF('Total Scores'!$F51=8,'Total Scores'!$C51,0)</f>
        <v>0</v>
      </c>
      <c r="AF52">
        <f>IF('Total Scores'!$F51=8,'Total Scores'!$G51,0)</f>
        <v>0</v>
      </c>
      <c r="AG52">
        <f>IF('Total Scores'!$F51=9,'Total Scores'!$A51,0)</f>
        <v>0</v>
      </c>
      <c r="AH52">
        <f>IF('Total Scores'!$F51=9,'Total Scores'!$B51,0)</f>
        <v>0</v>
      </c>
      <c r="AI52">
        <f>IF('Total Scores'!$F51=9,'Total Scores'!$C51,0)</f>
        <v>0</v>
      </c>
      <c r="AJ52">
        <f>IF('Total Scores'!$F51=9,'Total Scores'!$G51,0)</f>
        <v>0</v>
      </c>
    </row>
    <row r="53" spans="1:36" x14ac:dyDescent="0.2">
      <c r="A53">
        <f>IF('Total Scores'!$F52=1,'Total Scores'!$A52,0)</f>
        <v>0</v>
      </c>
      <c r="B53">
        <f>IF('Total Scores'!$F52=1,'Total Scores'!$B52,0)</f>
        <v>0</v>
      </c>
      <c r="C53">
        <f>IF('Total Scores'!$F52=1,'Total Scores'!$C52,0)</f>
        <v>0</v>
      </c>
      <c r="D53">
        <f>IF('Total Scores'!$F52=1,'Total Scores'!$G52,0)</f>
        <v>0</v>
      </c>
      <c r="E53">
        <f>IF('Total Scores'!$F52=2,'Total Scores'!$A52,0)</f>
        <v>0</v>
      </c>
      <c r="F53">
        <f>IF('Total Scores'!$F52=2,'Total Scores'!$B52,0)</f>
        <v>0</v>
      </c>
      <c r="G53">
        <f>IF('Total Scores'!$F52=2,'Total Scores'!$C52,0)</f>
        <v>0</v>
      </c>
      <c r="H53">
        <f>IF('Total Scores'!$F52=2,'Total Scores'!$G52,0)</f>
        <v>0</v>
      </c>
      <c r="I53">
        <f>IF('Total Scores'!$F52=3,'Total Scores'!$A52,0)</f>
        <v>0</v>
      </c>
      <c r="J53">
        <f>IF('Total Scores'!$F52=3,'Total Scores'!$B52,0)</f>
        <v>0</v>
      </c>
      <c r="K53">
        <f>IF('Total Scores'!$F52=3,'Total Scores'!$C52,0)</f>
        <v>0</v>
      </c>
      <c r="L53">
        <f>IF('Total Scores'!$F52=3,'Total Scores'!$G52,0)</f>
        <v>0</v>
      </c>
      <c r="M53">
        <f>IF('Total Scores'!$F52=4,'Total Scores'!$A52,0)</f>
        <v>0</v>
      </c>
      <c r="N53">
        <f>IF('Total Scores'!$F52=4,'Total Scores'!$B52,0)</f>
        <v>0</v>
      </c>
      <c r="O53">
        <f>IF('Total Scores'!$F52=4,'Total Scores'!$C52,0)</f>
        <v>0</v>
      </c>
      <c r="P53">
        <f>IF('Total Scores'!$F52=4,'Total Scores'!$G52,0)</f>
        <v>0</v>
      </c>
      <c r="Q53">
        <f>IF('Total Scores'!$F52=5,'Total Scores'!$A52,0)</f>
        <v>0</v>
      </c>
      <c r="R53">
        <f>IF('Total Scores'!$F52=5,'Total Scores'!$B52,0)</f>
        <v>0</v>
      </c>
      <c r="S53">
        <f>IF('Total Scores'!$F52=5,'Total Scores'!$C52,0)</f>
        <v>0</v>
      </c>
      <c r="T53">
        <f>IF('Total Scores'!$F52=5,'Total Scores'!$G52,0)</f>
        <v>0</v>
      </c>
      <c r="U53">
        <f>IF('Total Scores'!$F52=6,'Total Scores'!$A52,0)</f>
        <v>0</v>
      </c>
      <c r="V53">
        <f>IF('Total Scores'!$F52=6,'Total Scores'!$B52,0)</f>
        <v>0</v>
      </c>
      <c r="W53">
        <f>IF('Total Scores'!$F52=6,'Total Scores'!$C52,0)</f>
        <v>0</v>
      </c>
      <c r="X53">
        <f>IF('Total Scores'!$F52=6,'Total Scores'!$G52,0)</f>
        <v>0</v>
      </c>
      <c r="Y53">
        <f>IF('Total Scores'!$F52=7,'Total Scores'!$A52,0)</f>
        <v>0</v>
      </c>
      <c r="Z53">
        <f>IF('Total Scores'!$F52=7,'Total Scores'!$B52,0)</f>
        <v>0</v>
      </c>
      <c r="AA53">
        <f>IF('Total Scores'!$F52=7,'Total Scores'!$C52,0)</f>
        <v>0</v>
      </c>
      <c r="AB53">
        <f>IF('Total Scores'!$F52=7,'Total Scores'!$G52,0)</f>
        <v>0</v>
      </c>
      <c r="AC53">
        <f>IF('Total Scores'!$F52=8,'Total Scores'!$A52,0)</f>
        <v>51</v>
      </c>
      <c r="AD53" t="str">
        <f>IF('Total Scores'!$F52=8,'Total Scores'!$B52,0)</f>
        <v>Hutchko</v>
      </c>
      <c r="AE53" t="str">
        <f>IF('Total Scores'!$F52=8,'Total Scores'!$C52,0)</f>
        <v>Christopher</v>
      </c>
      <c r="AF53">
        <f>IF('Total Scores'!$F52=8,'Total Scores'!$G52,0)</f>
        <v>391.74</v>
      </c>
      <c r="AG53">
        <f>IF('Total Scores'!$F52=9,'Total Scores'!$A52,0)</f>
        <v>0</v>
      </c>
      <c r="AH53">
        <f>IF('Total Scores'!$F52=9,'Total Scores'!$B52,0)</f>
        <v>0</v>
      </c>
      <c r="AI53">
        <f>IF('Total Scores'!$F52=9,'Total Scores'!$C52,0)</f>
        <v>0</v>
      </c>
      <c r="AJ53">
        <f>IF('Total Scores'!$F52=9,'Total Scores'!$G52,0)</f>
        <v>0</v>
      </c>
    </row>
  </sheetData>
  <sheetProtection sort="0"/>
  <mergeCells count="18">
    <mergeCell ref="AG1:AJ1"/>
    <mergeCell ref="Y2:AB2"/>
    <mergeCell ref="AC2:AF2"/>
    <mergeCell ref="AG2:AJ2"/>
    <mergeCell ref="AC1:AF1"/>
    <mergeCell ref="A1:D1"/>
    <mergeCell ref="A2:D2"/>
    <mergeCell ref="E1:H1"/>
    <mergeCell ref="E2:H2"/>
    <mergeCell ref="Y1:AB1"/>
    <mergeCell ref="U1:X1"/>
    <mergeCell ref="M2:P2"/>
    <mergeCell ref="Q2:T2"/>
    <mergeCell ref="U2:X2"/>
    <mergeCell ref="I1:L1"/>
    <mergeCell ref="I2:L2"/>
    <mergeCell ref="M1:P1"/>
    <mergeCell ref="Q1:T1"/>
  </mergeCells>
  <phoneticPr fontId="1" type="noConversion"/>
  <pageMargins left="0.75" right="0.75" top="1" bottom="1" header="0.5" footer="0.5"/>
  <pageSetup orientation="portrait" r:id="rId1"/>
  <headerFooter alignWithMargins="0"/>
  <rowBreaks count="1" manualBreakCount="1">
    <brk id="1" max="16383" man="1"/>
  </rowBreaks>
  <colBreaks count="4" manualBreakCount="4">
    <brk id="4" max="1048575" man="1"/>
    <brk id="8" max="1048575" man="1"/>
    <brk id="12" max="1048575" man="1"/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1" workbookViewId="0">
      <selection sqref="A1:G53"/>
    </sheetView>
  </sheetViews>
  <sheetFormatPr defaultRowHeight="12.75" x14ac:dyDescent="0.2"/>
  <cols>
    <col min="1" max="1" width="9.85546875" style="1" customWidth="1"/>
    <col min="2" max="2" width="11.140625" customWidth="1"/>
    <col min="3" max="3" width="15.140625" customWidth="1"/>
    <col min="4" max="4" width="22.7109375" bestFit="1" customWidth="1"/>
    <col min="5" max="5" width="8" bestFit="1" customWidth="1"/>
  </cols>
  <sheetData>
    <row r="1" spans="1:7" ht="18" x14ac:dyDescent="0.25">
      <c r="A1" s="83" t="s">
        <v>97</v>
      </c>
      <c r="B1" s="83"/>
      <c r="C1" s="83"/>
      <c r="D1" s="83"/>
      <c r="E1" s="83"/>
      <c r="F1" s="83"/>
      <c r="G1" s="83"/>
    </row>
    <row r="2" spans="1:7" s="2" customFormat="1" x14ac:dyDescent="0.2">
      <c r="A2" s="33" t="s">
        <v>99</v>
      </c>
      <c r="B2" s="33" t="s">
        <v>38</v>
      </c>
      <c r="C2" s="33" t="s">
        <v>39</v>
      </c>
      <c r="D2" s="33" t="s">
        <v>13</v>
      </c>
      <c r="E2" s="33" t="s">
        <v>47</v>
      </c>
      <c r="F2" s="33" t="s">
        <v>48</v>
      </c>
      <c r="G2" s="33" t="s">
        <v>49</v>
      </c>
    </row>
    <row r="3" spans="1:7" x14ac:dyDescent="0.2">
      <c r="A3" s="32">
        <f>Competitors!A2</f>
        <v>1</v>
      </c>
      <c r="B3" s="7" t="str">
        <f>Competitors!B2</f>
        <v>Folsom</v>
      </c>
      <c r="C3" s="7" t="str">
        <f>Competitors!C2</f>
        <v>Larry</v>
      </c>
      <c r="D3" s="7" t="str">
        <f>Competitors!D2</f>
        <v>Leon County S.O.</v>
      </c>
      <c r="E3" s="7">
        <v>0</v>
      </c>
      <c r="F3" s="7">
        <v>13.75</v>
      </c>
      <c r="G3" s="7">
        <f t="shared" ref="G3:G33" si="0">(E3*60)+F3</f>
        <v>13.75</v>
      </c>
    </row>
    <row r="4" spans="1:7" x14ac:dyDescent="0.2">
      <c r="A4" s="32">
        <f>Competitors!A3</f>
        <v>2</v>
      </c>
      <c r="B4" s="7" t="str">
        <f>Competitors!B3</f>
        <v>Varble</v>
      </c>
      <c r="C4" s="7" t="str">
        <f>Competitors!C3</f>
        <v>Robert</v>
      </c>
      <c r="D4" s="7" t="str">
        <f>Competitors!D3</f>
        <v>Tallahassee Police Dept.</v>
      </c>
      <c r="E4" s="7"/>
      <c r="F4" s="7"/>
      <c r="G4" s="7">
        <f t="shared" si="0"/>
        <v>0</v>
      </c>
    </row>
    <row r="5" spans="1:7" x14ac:dyDescent="0.2">
      <c r="A5" s="32">
        <f>Competitors!A4</f>
        <v>3</v>
      </c>
      <c r="B5" s="7" t="str">
        <f>Competitors!B4</f>
        <v>Yancy</v>
      </c>
      <c r="C5" s="7" t="str">
        <f>Competitors!C4</f>
        <v>James</v>
      </c>
      <c r="D5" s="7" t="str">
        <f>Competitors!D4</f>
        <v>Alachua County S. O.</v>
      </c>
      <c r="E5" s="7">
        <v>0</v>
      </c>
      <c r="F5" s="7">
        <v>29.68</v>
      </c>
      <c r="G5" s="7">
        <f t="shared" si="0"/>
        <v>29.68</v>
      </c>
    </row>
    <row r="6" spans="1:7" x14ac:dyDescent="0.2">
      <c r="A6" s="32">
        <f>Competitors!A5</f>
        <v>4</v>
      </c>
      <c r="B6" s="7" t="str">
        <f>Competitors!B5</f>
        <v>Pittman</v>
      </c>
      <c r="C6" s="7" t="str">
        <f>Competitors!C5</f>
        <v>James</v>
      </c>
      <c r="D6" s="7" t="str">
        <f>Competitors!D5</f>
        <v>Leon County S.O.</v>
      </c>
      <c r="E6" s="7"/>
      <c r="F6" s="7">
        <v>48</v>
      </c>
      <c r="G6" s="7">
        <f t="shared" si="0"/>
        <v>48</v>
      </c>
    </row>
    <row r="7" spans="1:7" x14ac:dyDescent="0.2">
      <c r="A7" s="32">
        <f>Competitors!A6</f>
        <v>5</v>
      </c>
      <c r="B7" s="7" t="str">
        <f>Competitors!B6</f>
        <v>Behel</v>
      </c>
      <c r="C7" s="7" t="str">
        <f>Competitors!C6</f>
        <v>Jeremy</v>
      </c>
      <c r="D7" s="7" t="str">
        <f>Competitors!D6</f>
        <v>Muscle Shoals P.D.</v>
      </c>
      <c r="E7" s="7"/>
      <c r="F7" s="7">
        <v>42.78</v>
      </c>
      <c r="G7" s="7">
        <f t="shared" si="0"/>
        <v>42.78</v>
      </c>
    </row>
    <row r="8" spans="1:7" x14ac:dyDescent="0.2">
      <c r="A8" s="22">
        <f>Competitors!A7</f>
        <v>6</v>
      </c>
      <c r="B8" s="7" t="str">
        <f>Competitors!B7</f>
        <v>Smith</v>
      </c>
      <c r="C8" s="7" t="str">
        <f>Competitors!C7</f>
        <v>Jimmie</v>
      </c>
      <c r="D8" s="7" t="str">
        <f>Competitors!D7</f>
        <v>Orange County S.O.</v>
      </c>
      <c r="E8" s="20"/>
      <c r="F8" s="20">
        <v>13.72</v>
      </c>
      <c r="G8" s="20">
        <f t="shared" si="0"/>
        <v>13.72</v>
      </c>
    </row>
    <row r="9" spans="1:7" x14ac:dyDescent="0.2">
      <c r="A9" s="22">
        <f>Competitors!A8</f>
        <v>7</v>
      </c>
      <c r="B9" s="7" t="str">
        <f>Competitors!B8</f>
        <v>Smith</v>
      </c>
      <c r="C9" s="7" t="str">
        <f>Competitors!C8</f>
        <v>Pat</v>
      </c>
      <c r="D9" s="7" t="str">
        <f>Competitors!D8</f>
        <v>Seminole County S.O.</v>
      </c>
      <c r="E9" s="20"/>
      <c r="F9" s="20"/>
      <c r="G9" s="20">
        <f t="shared" si="0"/>
        <v>0</v>
      </c>
    </row>
    <row r="10" spans="1:7" x14ac:dyDescent="0.2">
      <c r="A10" s="22">
        <f>Competitors!A9</f>
        <v>8</v>
      </c>
      <c r="B10" s="7" t="str">
        <f>Competitors!B9</f>
        <v>Lappas</v>
      </c>
      <c r="C10" s="7" t="str">
        <f>Competitors!C9</f>
        <v>Michael</v>
      </c>
      <c r="D10" s="7" t="str">
        <f>Competitors!D9</f>
        <v>Orange County S.O.</v>
      </c>
      <c r="E10" s="20"/>
      <c r="F10" s="20">
        <v>27.57</v>
      </c>
      <c r="G10" s="20">
        <f t="shared" si="0"/>
        <v>27.57</v>
      </c>
    </row>
    <row r="11" spans="1:7" x14ac:dyDescent="0.2">
      <c r="A11" s="22">
        <f>Competitors!A10</f>
        <v>9</v>
      </c>
      <c r="B11" s="7" t="str">
        <f>Competitors!B10</f>
        <v>Jenkins</v>
      </c>
      <c r="C11" s="7" t="str">
        <f>Competitors!C10</f>
        <v>Bryce</v>
      </c>
      <c r="D11" s="7" t="str">
        <f>Competitors!D10</f>
        <v>Leon County S.O.</v>
      </c>
      <c r="E11" s="20"/>
      <c r="F11" s="20">
        <v>24.06</v>
      </c>
      <c r="G11" s="20">
        <f t="shared" si="0"/>
        <v>24.06</v>
      </c>
    </row>
    <row r="12" spans="1:7" x14ac:dyDescent="0.2">
      <c r="A12" s="22">
        <f>Competitors!A11</f>
        <v>10</v>
      </c>
      <c r="B12" s="7" t="str">
        <f>Competitors!B11</f>
        <v>Buckley</v>
      </c>
      <c r="C12" s="7" t="str">
        <f>Competitors!C11</f>
        <v>Andre "Ben"</v>
      </c>
      <c r="D12" s="7" t="str">
        <f>Competitors!D11</f>
        <v>FSU PD</v>
      </c>
      <c r="E12" s="20"/>
      <c r="F12" s="20">
        <v>46.94</v>
      </c>
      <c r="G12" s="20">
        <f t="shared" si="0"/>
        <v>46.94</v>
      </c>
    </row>
    <row r="13" spans="1:7" x14ac:dyDescent="0.2">
      <c r="A13" s="22">
        <f>Competitors!A12</f>
        <v>11</v>
      </c>
      <c r="B13" s="7" t="str">
        <f>Competitors!B12</f>
        <v>Roeder</v>
      </c>
      <c r="C13" s="7" t="str">
        <f>Competitors!C12</f>
        <v>Dustin</v>
      </c>
      <c r="D13" s="7" t="str">
        <f>Competitors!D12</f>
        <v>Tallahassee Police Dept.</v>
      </c>
      <c r="E13" s="20"/>
      <c r="F13" s="20">
        <v>18.899999999999999</v>
      </c>
      <c r="G13" s="20">
        <f t="shared" si="0"/>
        <v>18.899999999999999</v>
      </c>
    </row>
    <row r="14" spans="1:7" x14ac:dyDescent="0.2">
      <c r="A14" s="22">
        <f>Competitors!A13</f>
        <v>12</v>
      </c>
      <c r="B14" s="7" t="str">
        <f>Competitors!B13</f>
        <v>Sheffield</v>
      </c>
      <c r="C14" s="7" t="str">
        <f>Competitors!C13</f>
        <v>Brett</v>
      </c>
      <c r="D14" s="7" t="str">
        <f>Competitors!D13</f>
        <v>FSU PD</v>
      </c>
      <c r="E14" s="20"/>
      <c r="F14" s="20">
        <v>47.62</v>
      </c>
      <c r="G14" s="20">
        <f t="shared" si="0"/>
        <v>47.62</v>
      </c>
    </row>
    <row r="15" spans="1:7" x14ac:dyDescent="0.2">
      <c r="A15" s="22">
        <f>Competitors!A14</f>
        <v>13</v>
      </c>
      <c r="B15" s="7" t="str">
        <f>Competitors!B14</f>
        <v>Black</v>
      </c>
      <c r="C15" s="7" t="str">
        <f>Competitors!C14</f>
        <v>Shannon</v>
      </c>
      <c r="D15" s="7" t="str">
        <f>Competitors!D14</f>
        <v>Leon County S.O.</v>
      </c>
      <c r="E15" s="20"/>
      <c r="F15" s="20"/>
      <c r="G15" s="20">
        <f t="shared" si="0"/>
        <v>0</v>
      </c>
    </row>
    <row r="16" spans="1:7" x14ac:dyDescent="0.2">
      <c r="A16" s="22">
        <f>Competitors!A15</f>
        <v>14</v>
      </c>
      <c r="B16" s="7" t="str">
        <f>Competitors!B15</f>
        <v>Morris</v>
      </c>
      <c r="C16" s="7" t="str">
        <f>Competitors!C15</f>
        <v>Cedrick</v>
      </c>
      <c r="D16" s="7" t="str">
        <f>Competitors!D15</f>
        <v>Muscle Shoals P.D.</v>
      </c>
      <c r="E16" s="20"/>
      <c r="F16" s="20">
        <v>52.47</v>
      </c>
      <c r="G16" s="20">
        <f t="shared" si="0"/>
        <v>52.47</v>
      </c>
    </row>
    <row r="17" spans="1:7" x14ac:dyDescent="0.2">
      <c r="A17" s="22">
        <f>Competitors!A16</f>
        <v>15</v>
      </c>
      <c r="B17" s="7" t="str">
        <f>Competitors!B16</f>
        <v>Clark</v>
      </c>
      <c r="C17" s="7" t="str">
        <f>Competitors!C16</f>
        <v>Timothy</v>
      </c>
      <c r="D17" s="7" t="str">
        <f>Competitors!D16</f>
        <v>Tallahassee Police Dept.</v>
      </c>
      <c r="E17" s="20"/>
      <c r="F17" s="20">
        <v>37.65</v>
      </c>
      <c r="G17" s="20">
        <f t="shared" si="0"/>
        <v>37.65</v>
      </c>
    </row>
    <row r="18" spans="1:7" x14ac:dyDescent="0.2">
      <c r="A18" s="22">
        <f>Competitors!A17</f>
        <v>16</v>
      </c>
      <c r="B18" s="7" t="str">
        <f>Competitors!B17</f>
        <v>Privette</v>
      </c>
      <c r="C18" s="7" t="str">
        <f>Competitors!C17</f>
        <v>Chris</v>
      </c>
      <c r="D18" s="7" t="str">
        <f>Competitors!D17</f>
        <v>Alachua County S. O.</v>
      </c>
      <c r="E18" s="20"/>
      <c r="F18" s="20">
        <v>27.87</v>
      </c>
      <c r="G18" s="20">
        <f t="shared" si="0"/>
        <v>27.87</v>
      </c>
    </row>
    <row r="19" spans="1:7" x14ac:dyDescent="0.2">
      <c r="A19" s="22">
        <f>Competitors!A18</f>
        <v>17</v>
      </c>
      <c r="B19" s="7" t="str">
        <f>Competitors!B18</f>
        <v>Cummings</v>
      </c>
      <c r="C19" s="7" t="str">
        <f>Competitors!C18</f>
        <v>Rick</v>
      </c>
      <c r="D19" s="7" t="str">
        <f>Competitors!D18</f>
        <v>Seminole County S.O.</v>
      </c>
      <c r="E19" s="20"/>
      <c r="F19" s="20"/>
      <c r="G19" s="20">
        <f t="shared" si="0"/>
        <v>0</v>
      </c>
    </row>
    <row r="20" spans="1:7" x14ac:dyDescent="0.2">
      <c r="A20" s="22">
        <f>Competitors!A19</f>
        <v>18</v>
      </c>
      <c r="B20" s="7" t="str">
        <f>Competitors!B19</f>
        <v>Adams</v>
      </c>
      <c r="C20" s="7" t="str">
        <f>Competitors!C19</f>
        <v>Robert</v>
      </c>
      <c r="D20" s="7" t="str">
        <f>Competitors!D19</f>
        <v>Tallahassee Police Dept.</v>
      </c>
      <c r="E20" s="20"/>
      <c r="F20" s="20">
        <v>46.34</v>
      </c>
      <c r="G20" s="20">
        <f t="shared" si="0"/>
        <v>46.34</v>
      </c>
    </row>
    <row r="21" spans="1:7" x14ac:dyDescent="0.2">
      <c r="A21" s="22">
        <f>Competitors!A20</f>
        <v>19</v>
      </c>
      <c r="B21" s="7" t="str">
        <f>Competitors!B20</f>
        <v>Crews</v>
      </c>
      <c r="C21" s="7" t="str">
        <f>Competitors!C20</f>
        <v>Mike</v>
      </c>
      <c r="D21" s="7" t="str">
        <f>Competitors!D20</f>
        <v>Tallahassee Police Dept.</v>
      </c>
      <c r="E21" s="20"/>
      <c r="F21" s="20"/>
      <c r="G21" s="20">
        <f t="shared" si="0"/>
        <v>0</v>
      </c>
    </row>
    <row r="22" spans="1:7" x14ac:dyDescent="0.2">
      <c r="A22" s="22">
        <f>Competitors!A21</f>
        <v>20</v>
      </c>
      <c r="B22" s="7" t="str">
        <f>Competitors!B21</f>
        <v>DeJesus</v>
      </c>
      <c r="C22" s="7" t="str">
        <f>Competitors!C21</f>
        <v>Ray</v>
      </c>
      <c r="D22" s="7" t="str">
        <f>Competitors!D21</f>
        <v>North Miami P.D.</v>
      </c>
      <c r="E22" s="20"/>
      <c r="F22" s="20">
        <v>58.91</v>
      </c>
      <c r="G22" s="20">
        <f t="shared" si="0"/>
        <v>58.91</v>
      </c>
    </row>
    <row r="23" spans="1:7" x14ac:dyDescent="0.2">
      <c r="A23" s="22">
        <f>Competitors!A22</f>
        <v>21</v>
      </c>
      <c r="B23" s="7" t="str">
        <f>Competitors!B22</f>
        <v>Ballard</v>
      </c>
      <c r="C23" s="7" t="str">
        <f>Competitors!C22</f>
        <v>Jeff</v>
      </c>
      <c r="D23" s="7" t="str">
        <f>Competitors!D22</f>
        <v>Tallahassee Police Dept.</v>
      </c>
      <c r="E23" s="20">
        <v>1</v>
      </c>
      <c r="F23" s="20">
        <v>6.75</v>
      </c>
      <c r="G23" s="20">
        <f t="shared" si="0"/>
        <v>66.75</v>
      </c>
    </row>
    <row r="24" spans="1:7" x14ac:dyDescent="0.2">
      <c r="A24" s="22">
        <f>Competitors!A23</f>
        <v>22</v>
      </c>
      <c r="B24" s="7" t="str">
        <f>Competitors!B23</f>
        <v>Hernandez</v>
      </c>
      <c r="C24" s="7" t="str">
        <f>Competitors!C23</f>
        <v>Bernie</v>
      </c>
      <c r="D24" s="7" t="str">
        <f>Competitors!D23</f>
        <v>Leon County S.O.</v>
      </c>
      <c r="E24" s="20"/>
      <c r="F24" s="20">
        <v>23.5</v>
      </c>
      <c r="G24" s="20">
        <f t="shared" si="0"/>
        <v>23.5</v>
      </c>
    </row>
    <row r="25" spans="1:7" x14ac:dyDescent="0.2">
      <c r="A25" s="22">
        <f>Competitors!A24</f>
        <v>23</v>
      </c>
      <c r="B25" s="7" t="str">
        <f>Competitors!B24</f>
        <v>Rodes</v>
      </c>
      <c r="C25" s="7" t="str">
        <f>Competitors!C24</f>
        <v>Michael</v>
      </c>
      <c r="D25" s="7" t="str">
        <f>Competitors!D24</f>
        <v>FSU PD</v>
      </c>
      <c r="E25" s="20"/>
      <c r="F25" s="20">
        <v>50.75</v>
      </c>
      <c r="G25" s="20">
        <f t="shared" si="0"/>
        <v>50.75</v>
      </c>
    </row>
    <row r="26" spans="1:7" x14ac:dyDescent="0.2">
      <c r="A26" s="22">
        <f>Competitors!A25</f>
        <v>24</v>
      </c>
      <c r="B26" s="7" t="str">
        <f>Competitors!B25</f>
        <v>Smith</v>
      </c>
      <c r="C26" s="7" t="str">
        <f>Competitors!C25</f>
        <v>Josh</v>
      </c>
      <c r="D26" s="7" t="str">
        <f>Competitors!D25</f>
        <v>Seminole County S.O.</v>
      </c>
      <c r="E26" s="20"/>
      <c r="F26" s="20"/>
      <c r="G26" s="20">
        <f t="shared" si="0"/>
        <v>0</v>
      </c>
    </row>
    <row r="27" spans="1:7" x14ac:dyDescent="0.2">
      <c r="A27" s="22">
        <f>Competitors!A26</f>
        <v>25</v>
      </c>
      <c r="B27" s="7" t="str">
        <f>Competitors!B26</f>
        <v>Laffitte</v>
      </c>
      <c r="C27" s="7" t="str">
        <f>Competitors!C26</f>
        <v>Travis</v>
      </c>
      <c r="D27" s="7" t="str">
        <f>Competitors!D26</f>
        <v>Leon County S.O.</v>
      </c>
      <c r="E27" s="20"/>
      <c r="F27" s="20">
        <v>19.309999999999999</v>
      </c>
      <c r="G27" s="20">
        <f t="shared" si="0"/>
        <v>19.309999999999999</v>
      </c>
    </row>
    <row r="28" spans="1:7" x14ac:dyDescent="0.2">
      <c r="A28" s="22">
        <f>Competitors!A27</f>
        <v>26</v>
      </c>
      <c r="B28" s="7" t="str">
        <f>Competitors!B27</f>
        <v>Carrlulol</v>
      </c>
      <c r="C28" s="7" t="str">
        <f>Competitors!C27</f>
        <v>Chris</v>
      </c>
      <c r="D28" s="7" t="str">
        <f>Competitors!D27</f>
        <v>Orange County S.O.</v>
      </c>
      <c r="E28" s="20">
        <v>1</v>
      </c>
      <c r="F28" s="20">
        <v>13.66</v>
      </c>
      <c r="G28" s="20">
        <f t="shared" si="0"/>
        <v>73.66</v>
      </c>
    </row>
    <row r="29" spans="1:7" x14ac:dyDescent="0.2">
      <c r="A29" s="22">
        <f>Competitors!A28</f>
        <v>27</v>
      </c>
      <c r="B29" s="7" t="str">
        <f>Competitors!B28</f>
        <v>Cail</v>
      </c>
      <c r="C29" s="7" t="str">
        <f>Competitors!C28</f>
        <v>Jody</v>
      </c>
      <c r="D29" s="7" t="str">
        <f>Competitors!D28</f>
        <v>Alachua County S. O.</v>
      </c>
      <c r="E29" s="20"/>
      <c r="F29" s="20">
        <v>22.28</v>
      </c>
      <c r="G29" s="20">
        <f t="shared" si="0"/>
        <v>22.28</v>
      </c>
    </row>
    <row r="30" spans="1:7" x14ac:dyDescent="0.2">
      <c r="A30" s="22">
        <f>Competitors!A29</f>
        <v>28</v>
      </c>
      <c r="B30" s="7" t="str">
        <f>Competitors!B29</f>
        <v>Grabus</v>
      </c>
      <c r="C30" s="7" t="str">
        <f>Competitors!C29</f>
        <v>Kyle</v>
      </c>
      <c r="D30" s="7" t="str">
        <f>Competitors!D29</f>
        <v>Orange County S.O.</v>
      </c>
      <c r="E30" s="20"/>
      <c r="F30" s="20">
        <v>51.94</v>
      </c>
      <c r="G30" s="20">
        <f t="shared" si="0"/>
        <v>51.94</v>
      </c>
    </row>
    <row r="31" spans="1:7" x14ac:dyDescent="0.2">
      <c r="A31" s="22">
        <f>Competitors!A30</f>
        <v>29</v>
      </c>
      <c r="B31" s="7" t="str">
        <f>Competitors!B30</f>
        <v>Sivori</v>
      </c>
      <c r="C31" s="7" t="str">
        <f>Competitors!C30</f>
        <v>Bob</v>
      </c>
      <c r="D31" s="7" t="str">
        <f>Competitors!D30</f>
        <v>New York</v>
      </c>
      <c r="E31" s="20">
        <v>1</v>
      </c>
      <c r="F31" s="20">
        <v>16.5</v>
      </c>
      <c r="G31" s="20">
        <f t="shared" si="0"/>
        <v>76.5</v>
      </c>
    </row>
    <row r="32" spans="1:7" x14ac:dyDescent="0.2">
      <c r="A32" s="22">
        <f>Competitors!A31</f>
        <v>30</v>
      </c>
      <c r="B32" s="7" t="str">
        <f>Competitors!B31</f>
        <v>Pettes</v>
      </c>
      <c r="C32" s="7" t="str">
        <f>Competitors!C31</f>
        <v>Phillip</v>
      </c>
      <c r="D32" s="7" t="str">
        <f>Competitors!D31</f>
        <v>Muscle Shoals P.D.</v>
      </c>
      <c r="E32" s="20"/>
      <c r="F32" s="20">
        <v>21.94</v>
      </c>
      <c r="G32" s="20">
        <f t="shared" si="0"/>
        <v>21.94</v>
      </c>
    </row>
    <row r="33" spans="1:7" x14ac:dyDescent="0.2">
      <c r="A33" s="22">
        <f>Competitors!A32</f>
        <v>31</v>
      </c>
      <c r="B33" s="7" t="str">
        <f>Competitors!B32</f>
        <v>Ganim</v>
      </c>
      <c r="C33" s="7" t="str">
        <f>Competitors!C32</f>
        <v>Emil</v>
      </c>
      <c r="D33" s="7" t="str">
        <f>Competitors!D32</f>
        <v>Leon County S.O.</v>
      </c>
      <c r="E33" s="20"/>
      <c r="F33" s="20">
        <v>23</v>
      </c>
      <c r="G33" s="20">
        <f t="shared" si="0"/>
        <v>23</v>
      </c>
    </row>
    <row r="34" spans="1:7" x14ac:dyDescent="0.2">
      <c r="A34" s="22">
        <f>Competitors!A33</f>
        <v>32</v>
      </c>
      <c r="B34" s="7" t="str">
        <f>Competitors!B33</f>
        <v>Molina</v>
      </c>
      <c r="C34" s="7" t="str">
        <f>Competitors!C33</f>
        <v>Tony</v>
      </c>
      <c r="D34" s="7" t="str">
        <f>Competitors!D33</f>
        <v>Orange County S.O.</v>
      </c>
      <c r="E34" s="20"/>
      <c r="F34" s="20">
        <v>53.87</v>
      </c>
      <c r="G34" s="20">
        <f t="shared" ref="G34:G53" si="1">(E34*60)+F34</f>
        <v>53.87</v>
      </c>
    </row>
    <row r="35" spans="1:7" x14ac:dyDescent="0.2">
      <c r="A35" s="22">
        <f>Competitors!A34</f>
        <v>33</v>
      </c>
      <c r="B35" s="7" t="str">
        <f>Competitors!B34</f>
        <v>Bailey</v>
      </c>
      <c r="C35" s="7" t="str">
        <f>Competitors!C34</f>
        <v>Ryan</v>
      </c>
      <c r="D35" s="7" t="str">
        <f>Competitors!D34</f>
        <v>FSU PD</v>
      </c>
      <c r="E35" s="20"/>
      <c r="F35" s="20">
        <v>50.33</v>
      </c>
      <c r="G35" s="20">
        <f t="shared" si="1"/>
        <v>50.33</v>
      </c>
    </row>
    <row r="36" spans="1:7" x14ac:dyDescent="0.2">
      <c r="A36" s="22">
        <f>Competitors!A35</f>
        <v>34</v>
      </c>
      <c r="B36" s="7" t="str">
        <f>Competitors!B35</f>
        <v>Allison</v>
      </c>
      <c r="C36" s="7" t="str">
        <f>Competitors!C35</f>
        <v>Pat</v>
      </c>
      <c r="D36" s="7" t="str">
        <f>Competitors!D35</f>
        <v>Volusia County S.O.</v>
      </c>
      <c r="E36" s="20">
        <v>1</v>
      </c>
      <c r="F36" s="20">
        <v>12.13</v>
      </c>
      <c r="G36" s="20">
        <f t="shared" si="1"/>
        <v>72.13</v>
      </c>
    </row>
    <row r="37" spans="1:7" x14ac:dyDescent="0.2">
      <c r="A37" s="22">
        <f>Competitors!A36</f>
        <v>35</v>
      </c>
      <c r="B37" s="7" t="str">
        <f>Competitors!B36</f>
        <v>Ford</v>
      </c>
      <c r="C37" s="7" t="str">
        <f>Competitors!C36</f>
        <v>Jason</v>
      </c>
      <c r="D37" s="7" t="str">
        <f>Competitors!D36</f>
        <v>FHP</v>
      </c>
      <c r="E37" s="20"/>
      <c r="F37" s="20">
        <v>25.67</v>
      </c>
      <c r="G37" s="20">
        <f t="shared" si="1"/>
        <v>25.67</v>
      </c>
    </row>
    <row r="38" spans="1:7" x14ac:dyDescent="0.2">
      <c r="A38" s="22">
        <f>Competitors!A37</f>
        <v>36</v>
      </c>
      <c r="B38" s="7" t="str">
        <f>Competitors!B37</f>
        <v>Fagan</v>
      </c>
      <c r="C38" s="7" t="str">
        <f>Competitors!C37</f>
        <v>Charlie</v>
      </c>
      <c r="D38" s="7" t="str">
        <f>Competitors!D37</f>
        <v>Seminole County S.O.</v>
      </c>
      <c r="E38" s="20"/>
      <c r="F38" s="20">
        <v>32.06</v>
      </c>
      <c r="G38" s="20">
        <f t="shared" si="1"/>
        <v>32.06</v>
      </c>
    </row>
    <row r="39" spans="1:7" x14ac:dyDescent="0.2">
      <c r="A39" s="22">
        <f>Competitors!A38</f>
        <v>37</v>
      </c>
      <c r="B39" s="7" t="str">
        <f>Competitors!B38</f>
        <v>Strickland</v>
      </c>
      <c r="C39" s="7" t="str">
        <f>Competitors!C38</f>
        <v>Steve</v>
      </c>
      <c r="D39" s="7" t="str">
        <f>Competitors!D38</f>
        <v>Lakeland P.D.</v>
      </c>
      <c r="E39" s="20">
        <v>1</v>
      </c>
      <c r="F39" s="20">
        <v>21.31</v>
      </c>
      <c r="G39" s="20">
        <f t="shared" si="1"/>
        <v>81.31</v>
      </c>
    </row>
    <row r="40" spans="1:7" x14ac:dyDescent="0.2">
      <c r="A40" s="22">
        <f>Competitors!A39</f>
        <v>38</v>
      </c>
      <c r="B40" s="7" t="str">
        <f>Competitors!B39</f>
        <v>Lecatee</v>
      </c>
      <c r="C40" s="7" t="str">
        <f>Competitors!C39</f>
        <v>Chris</v>
      </c>
      <c r="D40" s="7" t="str">
        <f>Competitors!D39</f>
        <v>Volusia County S.O.</v>
      </c>
      <c r="E40" s="20">
        <v>1</v>
      </c>
      <c r="F40" s="20">
        <v>6.79</v>
      </c>
      <c r="G40" s="20">
        <f t="shared" si="1"/>
        <v>66.790000000000006</v>
      </c>
    </row>
    <row r="41" spans="1:7" x14ac:dyDescent="0.2">
      <c r="A41" s="22">
        <f>Competitors!A40</f>
        <v>39</v>
      </c>
      <c r="B41" s="7" t="str">
        <f>Competitors!B40</f>
        <v>Wheeler</v>
      </c>
      <c r="C41" s="7" t="str">
        <f>Competitors!C40</f>
        <v>Tim</v>
      </c>
      <c r="D41" s="7" t="str">
        <f>Competitors!D40</f>
        <v>Volusia County S.O.</v>
      </c>
      <c r="E41" s="20"/>
      <c r="F41" s="20">
        <v>41.12</v>
      </c>
      <c r="G41" s="20">
        <f t="shared" si="1"/>
        <v>41.12</v>
      </c>
    </row>
    <row r="42" spans="1:7" x14ac:dyDescent="0.2">
      <c r="A42" s="22">
        <f>Competitors!A41</f>
        <v>40</v>
      </c>
      <c r="B42" s="7" t="str">
        <f>Competitors!B41</f>
        <v>Littlejohn</v>
      </c>
      <c r="C42" s="7" t="str">
        <f>Competitors!C41</f>
        <v>Joe</v>
      </c>
      <c r="D42" s="7" t="str">
        <f>Competitors!D41</f>
        <v>Orange County S.O.</v>
      </c>
      <c r="E42" s="20">
        <v>1</v>
      </c>
      <c r="F42" s="20">
        <v>42.91</v>
      </c>
      <c r="G42" s="20">
        <f t="shared" si="1"/>
        <v>102.91</v>
      </c>
    </row>
    <row r="43" spans="1:7" x14ac:dyDescent="0.2">
      <c r="A43" s="22">
        <f>Competitors!A42</f>
        <v>41</v>
      </c>
      <c r="B43" s="7" t="str">
        <f>Competitors!B42</f>
        <v>Hon</v>
      </c>
      <c r="C43" s="7" t="str">
        <f>Competitors!C42</f>
        <v>Randy</v>
      </c>
      <c r="D43" s="7" t="str">
        <f>Competitors!D42</f>
        <v>Lake County S.O.</v>
      </c>
      <c r="E43" s="20"/>
      <c r="F43" s="20">
        <v>24</v>
      </c>
      <c r="G43" s="20">
        <f t="shared" si="1"/>
        <v>24</v>
      </c>
    </row>
    <row r="44" spans="1:7" x14ac:dyDescent="0.2">
      <c r="A44" s="22">
        <f>Competitors!A43</f>
        <v>42</v>
      </c>
      <c r="B44" s="7" t="str">
        <f>Competitors!B43</f>
        <v>Barrett</v>
      </c>
      <c r="C44" s="7" t="str">
        <f>Competitors!C43</f>
        <v>Scott</v>
      </c>
      <c r="D44" s="7" t="str">
        <f>Competitors!D43</f>
        <v>FSU PD</v>
      </c>
      <c r="E44" s="20">
        <v>1</v>
      </c>
      <c r="F44" s="20">
        <v>10.18</v>
      </c>
      <c r="G44" s="20">
        <f t="shared" si="1"/>
        <v>70.180000000000007</v>
      </c>
    </row>
    <row r="45" spans="1:7" x14ac:dyDescent="0.2">
      <c r="A45" s="22">
        <f>Competitors!A44</f>
        <v>43</v>
      </c>
      <c r="B45" s="7" t="str">
        <f>Competitors!B44</f>
        <v>Bowden</v>
      </c>
      <c r="C45" s="7" t="str">
        <f>Competitors!C44</f>
        <v>Matthew</v>
      </c>
      <c r="D45" s="7" t="str">
        <f>Competitors!D44</f>
        <v>Lake County S.O.</v>
      </c>
      <c r="E45" s="20">
        <v>1</v>
      </c>
      <c r="F45" s="20">
        <v>0.78</v>
      </c>
      <c r="G45" s="20">
        <f t="shared" si="1"/>
        <v>60.78</v>
      </c>
    </row>
    <row r="46" spans="1:7" x14ac:dyDescent="0.2">
      <c r="A46" s="22">
        <f>Competitors!A45</f>
        <v>44</v>
      </c>
      <c r="B46" s="7" t="str">
        <f>Competitors!B45</f>
        <v>McKoy</v>
      </c>
      <c r="C46" s="7" t="str">
        <f>Competitors!C45</f>
        <v>Mikell</v>
      </c>
      <c r="D46" s="7" t="str">
        <f>Competitors!D45</f>
        <v>Alachua County S. O.</v>
      </c>
      <c r="E46" s="20"/>
      <c r="F46" s="20">
        <v>24.66</v>
      </c>
      <c r="G46" s="20">
        <f t="shared" si="1"/>
        <v>24.66</v>
      </c>
    </row>
    <row r="47" spans="1:7" x14ac:dyDescent="0.2">
      <c r="A47" s="22">
        <f>Competitors!A46</f>
        <v>45</v>
      </c>
      <c r="B47" s="7" t="str">
        <f>Competitors!B46</f>
        <v>Rosario</v>
      </c>
      <c r="C47" s="7" t="str">
        <f>Competitors!C46</f>
        <v>Miguel</v>
      </c>
      <c r="D47" s="7" t="str">
        <f>Competitors!D46</f>
        <v>Orange County S.O.</v>
      </c>
      <c r="E47" s="20"/>
      <c r="F47" s="20">
        <v>42.85</v>
      </c>
      <c r="G47" s="20">
        <f t="shared" si="1"/>
        <v>42.85</v>
      </c>
    </row>
    <row r="48" spans="1:7" x14ac:dyDescent="0.2">
      <c r="A48" s="22">
        <f>Competitors!A47</f>
        <v>46</v>
      </c>
      <c r="B48" s="7" t="str">
        <f>Competitors!B47</f>
        <v>Borjas</v>
      </c>
      <c r="C48" s="7" t="str">
        <f>Competitors!C47</f>
        <v>Nelson</v>
      </c>
      <c r="D48" s="7" t="str">
        <f>Competitors!D47</f>
        <v>Orange County S.O.</v>
      </c>
      <c r="E48" s="20"/>
      <c r="F48" s="20">
        <v>55.31</v>
      </c>
      <c r="G48" s="20">
        <f t="shared" si="1"/>
        <v>55.31</v>
      </c>
    </row>
    <row r="49" spans="1:7" x14ac:dyDescent="0.2">
      <c r="A49" s="22">
        <f>Competitors!A48</f>
        <v>47</v>
      </c>
      <c r="B49" s="7" t="str">
        <f>Competitors!B48</f>
        <v>Stafford</v>
      </c>
      <c r="C49" s="7" t="str">
        <f>Competitors!C48</f>
        <v>Bobby</v>
      </c>
      <c r="D49" s="7" t="str">
        <f>Competitors!D48</f>
        <v>Alachua County S. O.</v>
      </c>
      <c r="E49" s="20">
        <v>1</v>
      </c>
      <c r="F49" s="20">
        <v>4.07</v>
      </c>
      <c r="G49" s="20">
        <f t="shared" si="1"/>
        <v>64.069999999999993</v>
      </c>
    </row>
    <row r="50" spans="1:7" x14ac:dyDescent="0.2">
      <c r="A50" s="22">
        <f>Competitors!A49</f>
        <v>48</v>
      </c>
      <c r="B50" s="7" t="str">
        <f>Competitors!B49</f>
        <v>Cresswell</v>
      </c>
      <c r="C50" s="7" t="str">
        <f>Competitors!C49</f>
        <v>Dean</v>
      </c>
      <c r="D50" s="7" t="str">
        <f>Competitors!D49</f>
        <v>Seminole County S.O.</v>
      </c>
      <c r="E50" s="20"/>
      <c r="F50" s="20"/>
      <c r="G50" s="20">
        <f t="shared" si="1"/>
        <v>0</v>
      </c>
    </row>
    <row r="51" spans="1:7" x14ac:dyDescent="0.2">
      <c r="A51" s="22">
        <f>Competitors!A50</f>
        <v>49</v>
      </c>
      <c r="B51" s="7" t="str">
        <f>Competitors!B50</f>
        <v>Grimsley</v>
      </c>
      <c r="C51" s="7" t="str">
        <f>Competitors!C50</f>
        <v>Rob</v>
      </c>
      <c r="D51" s="7" t="str">
        <f>Competitors!D50</f>
        <v>Charleston</v>
      </c>
      <c r="E51" s="20">
        <v>2</v>
      </c>
      <c r="F51" s="20">
        <v>54.53</v>
      </c>
      <c r="G51" s="20">
        <f t="shared" si="1"/>
        <v>174.53</v>
      </c>
    </row>
    <row r="52" spans="1:7" x14ac:dyDescent="0.2">
      <c r="A52" s="22">
        <f>Competitors!A51</f>
        <v>50</v>
      </c>
      <c r="B52" s="7" t="str">
        <f>Competitors!B51</f>
        <v>Glover</v>
      </c>
      <c r="C52" s="7" t="str">
        <f>Competitors!C51</f>
        <v>Jason</v>
      </c>
      <c r="D52" s="7" t="str">
        <f>Competitors!D51</f>
        <v>Leon County S.O.</v>
      </c>
      <c r="E52" s="20"/>
      <c r="F52" s="20"/>
      <c r="G52" s="20">
        <f t="shared" si="1"/>
        <v>0</v>
      </c>
    </row>
    <row r="53" spans="1:7" x14ac:dyDescent="0.2">
      <c r="A53" s="22">
        <f>Competitors!A52</f>
        <v>51</v>
      </c>
      <c r="B53" s="7" t="str">
        <f>Competitors!B52</f>
        <v>Hutchko</v>
      </c>
      <c r="C53" s="7" t="str">
        <f>Competitors!C52</f>
        <v>Christopher</v>
      </c>
      <c r="D53" s="7" t="str">
        <f>Competitors!D52</f>
        <v>Bradenton P.D.</v>
      </c>
      <c r="E53" s="20"/>
      <c r="F53" s="20"/>
      <c r="G53" s="20">
        <f t="shared" si="1"/>
        <v>0</v>
      </c>
    </row>
  </sheetData>
  <sortState ref="B2:G36">
    <sortCondition descending="1" ref="G2:G36"/>
  </sortState>
  <mergeCells count="1">
    <mergeCell ref="A1:G1"/>
  </mergeCells>
  <printOptions horizontalCentered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workbookViewId="0">
      <selection activeCell="J3" sqref="J3:J53"/>
    </sheetView>
  </sheetViews>
  <sheetFormatPr defaultRowHeight="12.75" x14ac:dyDescent="0.2"/>
  <cols>
    <col min="2" max="2" width="12.28515625" bestFit="1" customWidth="1"/>
    <col min="3" max="3" width="11.7109375" bestFit="1" customWidth="1"/>
    <col min="4" max="4" width="21.7109375" bestFit="1" customWidth="1"/>
    <col min="5" max="6" width="11.7109375" customWidth="1"/>
    <col min="7" max="7" width="10.140625" style="3" bestFit="1" customWidth="1"/>
    <col min="9" max="9" width="9.140625" style="34"/>
  </cols>
  <sheetData>
    <row r="2" spans="1:10" s="5" customFormat="1" x14ac:dyDescent="0.2">
      <c r="A2" s="2" t="s">
        <v>10</v>
      </c>
      <c r="B2" s="73" t="s">
        <v>17</v>
      </c>
      <c r="C2" s="73"/>
      <c r="D2" s="13" t="s">
        <v>13</v>
      </c>
      <c r="E2" s="2" t="s">
        <v>47</v>
      </c>
      <c r="F2" s="2" t="s">
        <v>48</v>
      </c>
      <c r="G2" s="4" t="s">
        <v>24</v>
      </c>
      <c r="H2" s="2" t="s">
        <v>2</v>
      </c>
      <c r="I2" s="37" t="s">
        <v>5</v>
      </c>
      <c r="J2" s="2" t="s">
        <v>18</v>
      </c>
    </row>
    <row r="3" spans="1:10" x14ac:dyDescent="0.2">
      <c r="A3">
        <f>Competitors!A2</f>
        <v>1</v>
      </c>
      <c r="B3" t="str">
        <f>Competitors!B2</f>
        <v>Folsom</v>
      </c>
      <c r="C3" t="str">
        <f>Competitors!C2</f>
        <v>Larry</v>
      </c>
      <c r="D3" t="str">
        <f>'Total Scores'!D2</f>
        <v>Leon County S.O.</v>
      </c>
      <c r="E3">
        <v>2</v>
      </c>
      <c r="F3">
        <v>18.5</v>
      </c>
      <c r="G3" s="3">
        <f>(E3*60)+F3</f>
        <v>138.5</v>
      </c>
      <c r="J3">
        <f t="shared" ref="J3:J37" si="0">G3+H3-I3</f>
        <v>138.5</v>
      </c>
    </row>
    <row r="4" spans="1:10" x14ac:dyDescent="0.2">
      <c r="A4">
        <f>Competitors!A3</f>
        <v>2</v>
      </c>
      <c r="B4" t="str">
        <f>Competitors!B3</f>
        <v>Varble</v>
      </c>
      <c r="C4" t="str">
        <f>Competitors!C3</f>
        <v>Robert</v>
      </c>
      <c r="D4" t="str">
        <f>'Total Scores'!D3</f>
        <v>Tallahassee Police Dept.</v>
      </c>
      <c r="E4">
        <v>2</v>
      </c>
      <c r="F4">
        <v>53.67</v>
      </c>
      <c r="G4" s="3">
        <f t="shared" ref="G4:G37" si="1">(E4*60)+F4</f>
        <v>173.67000000000002</v>
      </c>
      <c r="H4">
        <v>13</v>
      </c>
      <c r="J4">
        <f t="shared" si="0"/>
        <v>186.67000000000002</v>
      </c>
    </row>
    <row r="5" spans="1:10" x14ac:dyDescent="0.2">
      <c r="A5">
        <f>Competitors!A4</f>
        <v>3</v>
      </c>
      <c r="B5" t="str">
        <f>Competitors!B4</f>
        <v>Yancy</v>
      </c>
      <c r="C5" t="str">
        <f>Competitors!C4</f>
        <v>James</v>
      </c>
      <c r="D5" t="str">
        <f>'Total Scores'!D4</f>
        <v>Alachua County S. O.</v>
      </c>
      <c r="E5">
        <v>999</v>
      </c>
      <c r="G5" s="3">
        <f t="shared" si="1"/>
        <v>59940</v>
      </c>
      <c r="J5">
        <f t="shared" si="0"/>
        <v>59940</v>
      </c>
    </row>
    <row r="6" spans="1:10" x14ac:dyDescent="0.2">
      <c r="A6">
        <f>Competitors!A5</f>
        <v>4</v>
      </c>
      <c r="B6" t="str">
        <f>Competitors!B5</f>
        <v>Pittman</v>
      </c>
      <c r="C6" t="str">
        <f>Competitors!C5</f>
        <v>James</v>
      </c>
      <c r="D6" t="str">
        <f>'Total Scores'!D5</f>
        <v>Leon County S.O.</v>
      </c>
      <c r="E6">
        <v>2</v>
      </c>
      <c r="F6">
        <v>33.56</v>
      </c>
      <c r="G6" s="3">
        <f t="shared" si="1"/>
        <v>153.56</v>
      </c>
      <c r="J6">
        <f t="shared" si="0"/>
        <v>153.56</v>
      </c>
    </row>
    <row r="7" spans="1:10" x14ac:dyDescent="0.2">
      <c r="A7">
        <f>Competitors!A6</f>
        <v>5</v>
      </c>
      <c r="B7" t="str">
        <f>Competitors!B6</f>
        <v>Behel</v>
      </c>
      <c r="C7" t="str">
        <f>Competitors!C6</f>
        <v>Jeremy</v>
      </c>
      <c r="D7" t="str">
        <f>'Total Scores'!D6</f>
        <v>Muscle Shoals P.D.</v>
      </c>
      <c r="E7">
        <v>2</v>
      </c>
      <c r="F7">
        <v>19.43</v>
      </c>
      <c r="G7" s="3">
        <f t="shared" si="1"/>
        <v>139.43</v>
      </c>
      <c r="J7">
        <f t="shared" si="0"/>
        <v>139.43</v>
      </c>
    </row>
    <row r="8" spans="1:10" x14ac:dyDescent="0.2">
      <c r="A8">
        <f>Competitors!A7</f>
        <v>6</v>
      </c>
      <c r="B8" t="str">
        <f>Competitors!B7</f>
        <v>Smith</v>
      </c>
      <c r="C8" t="str">
        <f>Competitors!C7</f>
        <v>Jimmie</v>
      </c>
      <c r="D8" t="str">
        <f>'Total Scores'!D7</f>
        <v>Orange County S.O.</v>
      </c>
      <c r="E8">
        <v>2</v>
      </c>
      <c r="F8">
        <v>9.61</v>
      </c>
      <c r="G8" s="3">
        <f t="shared" si="1"/>
        <v>129.61000000000001</v>
      </c>
      <c r="J8">
        <f t="shared" si="0"/>
        <v>129.61000000000001</v>
      </c>
    </row>
    <row r="9" spans="1:10" x14ac:dyDescent="0.2">
      <c r="A9">
        <f>Competitors!A8</f>
        <v>7</v>
      </c>
      <c r="B9" t="str">
        <f>Competitors!B8</f>
        <v>Smith</v>
      </c>
      <c r="C9" t="str">
        <f>Competitors!C8</f>
        <v>Pat</v>
      </c>
      <c r="D9" t="str">
        <f>'Total Scores'!D8</f>
        <v>Seminole County S.O.</v>
      </c>
      <c r="E9">
        <v>2</v>
      </c>
      <c r="F9">
        <v>13.53</v>
      </c>
      <c r="G9" s="3">
        <f t="shared" si="1"/>
        <v>133.53</v>
      </c>
      <c r="H9">
        <v>1</v>
      </c>
      <c r="J9">
        <f t="shared" si="0"/>
        <v>134.53</v>
      </c>
    </row>
    <row r="10" spans="1:10" x14ac:dyDescent="0.2">
      <c r="A10">
        <f>Competitors!A9</f>
        <v>8</v>
      </c>
      <c r="B10" t="str">
        <f>Competitors!B9</f>
        <v>Lappas</v>
      </c>
      <c r="C10" t="str">
        <f>Competitors!C9</f>
        <v>Michael</v>
      </c>
      <c r="D10" t="str">
        <f>'Total Scores'!D9</f>
        <v>Orange County S.O.</v>
      </c>
      <c r="E10">
        <v>2</v>
      </c>
      <c r="F10">
        <v>28.07</v>
      </c>
      <c r="G10" s="3">
        <f t="shared" si="1"/>
        <v>148.07</v>
      </c>
      <c r="H10">
        <v>10</v>
      </c>
      <c r="J10">
        <f t="shared" si="0"/>
        <v>158.07</v>
      </c>
    </row>
    <row r="11" spans="1:10" x14ac:dyDescent="0.2">
      <c r="A11">
        <f>Competitors!A10</f>
        <v>9</v>
      </c>
      <c r="B11" t="str">
        <f>Competitors!B10</f>
        <v>Jenkins</v>
      </c>
      <c r="C11" t="str">
        <f>Competitors!C10</f>
        <v>Bryce</v>
      </c>
      <c r="D11" t="str">
        <f>'Total Scores'!D10</f>
        <v>Leon County S.O.</v>
      </c>
      <c r="E11">
        <v>2</v>
      </c>
      <c r="F11">
        <v>16.78</v>
      </c>
      <c r="G11" s="3">
        <f t="shared" si="1"/>
        <v>136.78</v>
      </c>
      <c r="J11">
        <f t="shared" si="0"/>
        <v>136.78</v>
      </c>
    </row>
    <row r="12" spans="1:10" x14ac:dyDescent="0.2">
      <c r="A12">
        <f>Competitors!A11</f>
        <v>10</v>
      </c>
      <c r="B12" t="str">
        <f>Competitors!B11</f>
        <v>Buckley</v>
      </c>
      <c r="C12" t="str">
        <f>Competitors!C11</f>
        <v>Andre "Ben"</v>
      </c>
      <c r="D12" t="str">
        <f>'Total Scores'!D11</f>
        <v>FSU PD</v>
      </c>
      <c r="E12">
        <v>2</v>
      </c>
      <c r="F12">
        <v>38.229999999999997</v>
      </c>
      <c r="G12" s="3">
        <f t="shared" si="1"/>
        <v>158.22999999999999</v>
      </c>
      <c r="H12">
        <v>12</v>
      </c>
      <c r="J12">
        <f t="shared" si="0"/>
        <v>170.23</v>
      </c>
    </row>
    <row r="13" spans="1:10" x14ac:dyDescent="0.2">
      <c r="A13">
        <f>Competitors!A12</f>
        <v>11</v>
      </c>
      <c r="B13" t="str">
        <f>Competitors!B12</f>
        <v>Roeder</v>
      </c>
      <c r="C13" t="str">
        <f>Competitors!C12</f>
        <v>Dustin</v>
      </c>
      <c r="D13" t="str">
        <f>'Total Scores'!D12</f>
        <v>Tallahassee Police Dept.</v>
      </c>
      <c r="E13">
        <v>999</v>
      </c>
      <c r="G13" s="3">
        <f t="shared" si="1"/>
        <v>59940</v>
      </c>
      <c r="J13">
        <f t="shared" si="0"/>
        <v>59940</v>
      </c>
    </row>
    <row r="14" spans="1:10" x14ac:dyDescent="0.2">
      <c r="A14">
        <f>Competitors!A13</f>
        <v>12</v>
      </c>
      <c r="B14" t="str">
        <f>Competitors!B13</f>
        <v>Sheffield</v>
      </c>
      <c r="C14" t="str">
        <f>Competitors!C13</f>
        <v>Brett</v>
      </c>
      <c r="D14" t="str">
        <f>'Total Scores'!D13</f>
        <v>FSU PD</v>
      </c>
      <c r="E14">
        <v>2</v>
      </c>
      <c r="F14">
        <v>16.91</v>
      </c>
      <c r="G14" s="3">
        <f t="shared" si="1"/>
        <v>136.91</v>
      </c>
      <c r="J14">
        <f t="shared" si="0"/>
        <v>136.91</v>
      </c>
    </row>
    <row r="15" spans="1:10" x14ac:dyDescent="0.2">
      <c r="A15">
        <f>Competitors!A14</f>
        <v>13</v>
      </c>
      <c r="B15" t="str">
        <f>Competitors!B14</f>
        <v>Black</v>
      </c>
      <c r="C15" t="str">
        <f>Competitors!C14</f>
        <v>Shannon</v>
      </c>
      <c r="D15" t="str">
        <f>'Total Scores'!D14</f>
        <v>Leon County S.O.</v>
      </c>
      <c r="E15">
        <v>2</v>
      </c>
      <c r="F15">
        <v>31.17</v>
      </c>
      <c r="G15" s="3">
        <f t="shared" si="1"/>
        <v>151.17000000000002</v>
      </c>
      <c r="H15">
        <v>1</v>
      </c>
      <c r="J15">
        <f t="shared" si="0"/>
        <v>152.17000000000002</v>
      </c>
    </row>
    <row r="16" spans="1:10" x14ac:dyDescent="0.2">
      <c r="A16">
        <f>Competitors!A15</f>
        <v>14</v>
      </c>
      <c r="B16" t="str">
        <f>Competitors!B15</f>
        <v>Morris</v>
      </c>
      <c r="C16" t="str">
        <f>Competitors!C15</f>
        <v>Cedrick</v>
      </c>
      <c r="D16" t="str">
        <f>'Total Scores'!D15</f>
        <v>Muscle Shoals P.D.</v>
      </c>
      <c r="E16">
        <v>2</v>
      </c>
      <c r="F16">
        <v>34.33</v>
      </c>
      <c r="G16" s="3">
        <f t="shared" si="1"/>
        <v>154.32999999999998</v>
      </c>
      <c r="H16">
        <v>4</v>
      </c>
      <c r="J16">
        <f t="shared" si="0"/>
        <v>158.32999999999998</v>
      </c>
    </row>
    <row r="17" spans="1:10" x14ac:dyDescent="0.2">
      <c r="A17">
        <f>Competitors!A16</f>
        <v>15</v>
      </c>
      <c r="B17" t="str">
        <f>Competitors!B16</f>
        <v>Clark</v>
      </c>
      <c r="C17" t="str">
        <f>Competitors!C16</f>
        <v>Timothy</v>
      </c>
      <c r="D17" t="str">
        <f>'Total Scores'!D16</f>
        <v>Tallahassee Police Dept.</v>
      </c>
      <c r="E17">
        <v>2</v>
      </c>
      <c r="F17">
        <v>22.44</v>
      </c>
      <c r="G17" s="3">
        <f t="shared" si="1"/>
        <v>142.44</v>
      </c>
      <c r="H17">
        <v>2</v>
      </c>
      <c r="J17">
        <f t="shared" si="0"/>
        <v>144.44</v>
      </c>
    </row>
    <row r="18" spans="1:10" x14ac:dyDescent="0.2">
      <c r="A18">
        <f>Competitors!A17</f>
        <v>16</v>
      </c>
      <c r="B18" t="str">
        <f>Competitors!B17</f>
        <v>Privette</v>
      </c>
      <c r="C18" t="str">
        <f>Competitors!C17</f>
        <v>Chris</v>
      </c>
      <c r="D18" t="str">
        <f>'Total Scores'!D17</f>
        <v>Alachua County S. O.</v>
      </c>
      <c r="E18">
        <v>2</v>
      </c>
      <c r="F18">
        <v>24.97</v>
      </c>
      <c r="G18" s="3">
        <f t="shared" si="1"/>
        <v>144.97</v>
      </c>
      <c r="H18">
        <v>4</v>
      </c>
      <c r="J18">
        <f t="shared" si="0"/>
        <v>148.97</v>
      </c>
    </row>
    <row r="19" spans="1:10" x14ac:dyDescent="0.2">
      <c r="A19">
        <f>Competitors!A18</f>
        <v>17</v>
      </c>
      <c r="B19" t="str">
        <f>Competitors!B18</f>
        <v>Cummings</v>
      </c>
      <c r="C19" t="str">
        <f>Competitors!C18</f>
        <v>Rick</v>
      </c>
      <c r="D19" t="str">
        <f>'Total Scores'!D18</f>
        <v>Seminole County S.O.</v>
      </c>
      <c r="E19">
        <v>2</v>
      </c>
      <c r="F19">
        <v>23.81</v>
      </c>
      <c r="G19" s="3">
        <f t="shared" si="1"/>
        <v>143.81</v>
      </c>
      <c r="H19">
        <v>4</v>
      </c>
      <c r="J19">
        <f t="shared" si="0"/>
        <v>147.81</v>
      </c>
    </row>
    <row r="20" spans="1:10" x14ac:dyDescent="0.2">
      <c r="A20">
        <f>Competitors!A19</f>
        <v>18</v>
      </c>
      <c r="B20" t="str">
        <f>Competitors!B19</f>
        <v>Adams</v>
      </c>
      <c r="C20" t="str">
        <f>Competitors!C19</f>
        <v>Robert</v>
      </c>
      <c r="D20" t="str">
        <f>'Total Scores'!D19</f>
        <v>Tallahassee Police Dept.</v>
      </c>
      <c r="E20">
        <v>2</v>
      </c>
      <c r="F20">
        <v>43.41</v>
      </c>
      <c r="G20" s="3">
        <f t="shared" si="1"/>
        <v>163.41</v>
      </c>
      <c r="H20">
        <v>4</v>
      </c>
      <c r="J20">
        <f t="shared" si="0"/>
        <v>167.41</v>
      </c>
    </row>
    <row r="21" spans="1:10" x14ac:dyDescent="0.2">
      <c r="A21">
        <f>Competitors!A20</f>
        <v>19</v>
      </c>
      <c r="B21" t="str">
        <f>Competitors!B20</f>
        <v>Crews</v>
      </c>
      <c r="C21" t="str">
        <f>Competitors!C20</f>
        <v>Mike</v>
      </c>
      <c r="D21" t="str">
        <f>'Total Scores'!D20</f>
        <v>Tallahassee Police Dept.</v>
      </c>
      <c r="E21">
        <v>2</v>
      </c>
      <c r="F21">
        <v>38.880000000000003</v>
      </c>
      <c r="G21" s="3">
        <f t="shared" si="1"/>
        <v>158.88</v>
      </c>
      <c r="H21">
        <v>8</v>
      </c>
      <c r="J21">
        <f t="shared" si="0"/>
        <v>166.88</v>
      </c>
    </row>
    <row r="22" spans="1:10" x14ac:dyDescent="0.2">
      <c r="A22">
        <f>Competitors!A21</f>
        <v>20</v>
      </c>
      <c r="B22" t="str">
        <f>Competitors!B21</f>
        <v>DeJesus</v>
      </c>
      <c r="C22" t="str">
        <f>Competitors!C21</f>
        <v>Ray</v>
      </c>
      <c r="D22" t="str">
        <f>'Total Scores'!D21</f>
        <v>North Miami P.D.</v>
      </c>
      <c r="E22">
        <v>2</v>
      </c>
      <c r="F22">
        <v>16.52</v>
      </c>
      <c r="G22" s="3">
        <f t="shared" si="1"/>
        <v>136.52000000000001</v>
      </c>
      <c r="J22">
        <f t="shared" si="0"/>
        <v>136.52000000000001</v>
      </c>
    </row>
    <row r="23" spans="1:10" x14ac:dyDescent="0.2">
      <c r="A23">
        <f>Competitors!A22</f>
        <v>21</v>
      </c>
      <c r="B23" t="str">
        <f>Competitors!B22</f>
        <v>Ballard</v>
      </c>
      <c r="C23" t="str">
        <f>Competitors!C22</f>
        <v>Jeff</v>
      </c>
      <c r="D23" t="str">
        <f>'Total Scores'!D22</f>
        <v>Tallahassee Police Dept.</v>
      </c>
      <c r="E23">
        <v>2</v>
      </c>
      <c r="F23">
        <v>30.51</v>
      </c>
      <c r="G23" s="3">
        <f t="shared" si="1"/>
        <v>150.51</v>
      </c>
      <c r="H23">
        <v>1</v>
      </c>
      <c r="J23">
        <f t="shared" si="0"/>
        <v>151.51</v>
      </c>
    </row>
    <row r="24" spans="1:10" x14ac:dyDescent="0.2">
      <c r="A24">
        <f>Competitors!A23</f>
        <v>22</v>
      </c>
      <c r="B24" t="str">
        <f>Competitors!B23</f>
        <v>Hernandez</v>
      </c>
      <c r="C24" t="str">
        <f>Competitors!C23</f>
        <v>Bernie</v>
      </c>
      <c r="D24" t="str">
        <f>'Total Scores'!D23</f>
        <v>Leon County S.O.</v>
      </c>
      <c r="E24">
        <v>2</v>
      </c>
      <c r="F24">
        <v>44.4</v>
      </c>
      <c r="G24" s="3">
        <f t="shared" si="1"/>
        <v>164.4</v>
      </c>
      <c r="H24">
        <v>11</v>
      </c>
      <c r="J24">
        <f t="shared" si="0"/>
        <v>175.4</v>
      </c>
    </row>
    <row r="25" spans="1:10" x14ac:dyDescent="0.2">
      <c r="A25">
        <f>Competitors!A24</f>
        <v>23</v>
      </c>
      <c r="B25" t="str">
        <f>Competitors!B24</f>
        <v>Rodes</v>
      </c>
      <c r="C25" t="str">
        <f>Competitors!C24</f>
        <v>Michael</v>
      </c>
      <c r="D25" t="str">
        <f>'Total Scores'!D24</f>
        <v>FSU PD</v>
      </c>
      <c r="E25">
        <v>2</v>
      </c>
      <c r="F25">
        <v>33.409999999999997</v>
      </c>
      <c r="G25" s="3">
        <f t="shared" si="1"/>
        <v>153.41</v>
      </c>
      <c r="H25">
        <v>2</v>
      </c>
      <c r="J25">
        <f t="shared" si="0"/>
        <v>155.41</v>
      </c>
    </row>
    <row r="26" spans="1:10" x14ac:dyDescent="0.2">
      <c r="A26">
        <f>Competitors!A25</f>
        <v>24</v>
      </c>
      <c r="B26" t="str">
        <f>Competitors!B25</f>
        <v>Smith</v>
      </c>
      <c r="C26" t="str">
        <f>Competitors!C25</f>
        <v>Josh</v>
      </c>
      <c r="D26" t="str">
        <f>'Total Scores'!D25</f>
        <v>Seminole County S.O.</v>
      </c>
      <c r="E26">
        <v>2</v>
      </c>
      <c r="F26">
        <v>34.35</v>
      </c>
      <c r="G26" s="3">
        <f t="shared" si="1"/>
        <v>154.35</v>
      </c>
      <c r="H26">
        <v>21</v>
      </c>
      <c r="J26">
        <f t="shared" si="0"/>
        <v>175.35</v>
      </c>
    </row>
    <row r="27" spans="1:10" x14ac:dyDescent="0.2">
      <c r="A27">
        <f>Competitors!A26</f>
        <v>25</v>
      </c>
      <c r="B27" t="str">
        <f>Competitors!B26</f>
        <v>Laffitte</v>
      </c>
      <c r="C27" t="str">
        <f>Competitors!C26</f>
        <v>Travis</v>
      </c>
      <c r="D27" t="str">
        <f>'Total Scores'!D26</f>
        <v>Leon County S.O.</v>
      </c>
      <c r="E27">
        <v>2</v>
      </c>
      <c r="F27">
        <v>30.06</v>
      </c>
      <c r="G27" s="3">
        <f t="shared" si="1"/>
        <v>150.06</v>
      </c>
      <c r="H27">
        <v>22</v>
      </c>
      <c r="J27">
        <f t="shared" si="0"/>
        <v>172.06</v>
      </c>
    </row>
    <row r="28" spans="1:10" x14ac:dyDescent="0.2">
      <c r="A28">
        <f>Competitors!A27</f>
        <v>26</v>
      </c>
      <c r="B28" t="str">
        <f>Competitors!B27</f>
        <v>Carrlulol</v>
      </c>
      <c r="C28" t="str">
        <f>Competitors!C27</f>
        <v>Chris</v>
      </c>
      <c r="D28" t="str">
        <f>'Total Scores'!D27</f>
        <v>Orange County S.O.</v>
      </c>
      <c r="E28">
        <v>2</v>
      </c>
      <c r="F28">
        <v>16.34</v>
      </c>
      <c r="G28" s="3">
        <f t="shared" si="1"/>
        <v>136.34</v>
      </c>
      <c r="J28">
        <f t="shared" si="0"/>
        <v>136.34</v>
      </c>
    </row>
    <row r="29" spans="1:10" x14ac:dyDescent="0.2">
      <c r="A29">
        <f>Competitors!A28</f>
        <v>27</v>
      </c>
      <c r="B29" t="str">
        <f>Competitors!B28</f>
        <v>Cail</v>
      </c>
      <c r="C29" t="str">
        <f>Competitors!C28</f>
        <v>Jody</v>
      </c>
      <c r="D29" t="str">
        <f>'Total Scores'!D28</f>
        <v>Alachua County S. O.</v>
      </c>
      <c r="E29">
        <v>999</v>
      </c>
      <c r="G29" s="3">
        <f t="shared" si="1"/>
        <v>59940</v>
      </c>
      <c r="J29">
        <f t="shared" si="0"/>
        <v>59940</v>
      </c>
    </row>
    <row r="30" spans="1:10" x14ac:dyDescent="0.2">
      <c r="A30">
        <f>Competitors!A29</f>
        <v>28</v>
      </c>
      <c r="B30" t="str">
        <f>Competitors!B29</f>
        <v>Grabus</v>
      </c>
      <c r="C30" t="str">
        <f>Competitors!C29</f>
        <v>Kyle</v>
      </c>
      <c r="D30" t="str">
        <f>'Total Scores'!D29</f>
        <v>Orange County S.O.</v>
      </c>
      <c r="E30">
        <v>2</v>
      </c>
      <c r="F30">
        <v>23.16</v>
      </c>
      <c r="G30" s="3">
        <f t="shared" si="1"/>
        <v>143.16</v>
      </c>
      <c r="H30">
        <v>5</v>
      </c>
      <c r="J30">
        <f t="shared" si="0"/>
        <v>148.16</v>
      </c>
    </row>
    <row r="31" spans="1:10" x14ac:dyDescent="0.2">
      <c r="A31">
        <f>Competitors!A30</f>
        <v>29</v>
      </c>
      <c r="B31" t="str">
        <f>Competitors!B30</f>
        <v>Sivori</v>
      </c>
      <c r="C31" t="str">
        <f>Competitors!C30</f>
        <v>Bob</v>
      </c>
      <c r="D31" t="str">
        <f>'Total Scores'!D30</f>
        <v>New York</v>
      </c>
      <c r="E31">
        <v>2</v>
      </c>
      <c r="F31">
        <v>18.239999999999998</v>
      </c>
      <c r="G31" s="3">
        <f t="shared" si="1"/>
        <v>138.24</v>
      </c>
      <c r="J31">
        <f t="shared" si="0"/>
        <v>138.24</v>
      </c>
    </row>
    <row r="32" spans="1:10" x14ac:dyDescent="0.2">
      <c r="A32">
        <f>Competitors!A31</f>
        <v>30</v>
      </c>
      <c r="B32" t="str">
        <f>Competitors!B31</f>
        <v>Pettes</v>
      </c>
      <c r="C32" t="str">
        <f>Competitors!C31</f>
        <v>Phillip</v>
      </c>
      <c r="D32" t="str">
        <f>'Total Scores'!D31</f>
        <v>Muscle Shoals P.D.</v>
      </c>
      <c r="E32">
        <v>2</v>
      </c>
      <c r="F32">
        <v>25.32</v>
      </c>
      <c r="G32" s="3">
        <f t="shared" si="1"/>
        <v>145.32</v>
      </c>
      <c r="H32">
        <v>7</v>
      </c>
      <c r="J32">
        <f t="shared" si="0"/>
        <v>152.32</v>
      </c>
    </row>
    <row r="33" spans="1:10" x14ac:dyDescent="0.2">
      <c r="A33">
        <f>Competitors!A32</f>
        <v>31</v>
      </c>
      <c r="B33" t="str">
        <f>Competitors!B32</f>
        <v>Ganim</v>
      </c>
      <c r="C33" t="str">
        <f>Competitors!C32</f>
        <v>Emil</v>
      </c>
      <c r="D33" t="str">
        <f>'Total Scores'!D32</f>
        <v>Leon County S.O.</v>
      </c>
      <c r="E33">
        <v>2</v>
      </c>
      <c r="F33">
        <v>36.549999999999997</v>
      </c>
      <c r="G33" s="3">
        <f t="shared" si="1"/>
        <v>156.55000000000001</v>
      </c>
      <c r="H33">
        <v>2</v>
      </c>
      <c r="J33">
        <f t="shared" si="0"/>
        <v>158.55000000000001</v>
      </c>
    </row>
    <row r="34" spans="1:10" x14ac:dyDescent="0.2">
      <c r="A34">
        <f>Competitors!A33</f>
        <v>32</v>
      </c>
      <c r="B34" t="str">
        <f>Competitors!B33</f>
        <v>Molina</v>
      </c>
      <c r="C34" t="str">
        <f>Competitors!C33</f>
        <v>Tony</v>
      </c>
      <c r="D34" t="str">
        <f>'Total Scores'!D33</f>
        <v>Orange County S.O.</v>
      </c>
      <c r="E34">
        <v>3</v>
      </c>
      <c r="F34">
        <v>2.2799999999999998</v>
      </c>
      <c r="G34" s="3">
        <f t="shared" si="1"/>
        <v>182.28</v>
      </c>
      <c r="H34">
        <v>11</v>
      </c>
      <c r="J34">
        <f t="shared" si="0"/>
        <v>193.28</v>
      </c>
    </row>
    <row r="35" spans="1:10" x14ac:dyDescent="0.2">
      <c r="A35">
        <f>Competitors!A34</f>
        <v>33</v>
      </c>
      <c r="B35" t="str">
        <f>Competitors!B34</f>
        <v>Bailey</v>
      </c>
      <c r="C35" t="str">
        <f>Competitors!C34</f>
        <v>Ryan</v>
      </c>
      <c r="D35" t="str">
        <f>'Total Scores'!D34</f>
        <v>FSU PD</v>
      </c>
      <c r="E35">
        <v>2</v>
      </c>
      <c r="F35">
        <v>21.84</v>
      </c>
      <c r="G35" s="3">
        <f t="shared" si="1"/>
        <v>141.84</v>
      </c>
      <c r="J35">
        <f t="shared" si="0"/>
        <v>141.84</v>
      </c>
    </row>
    <row r="36" spans="1:10" x14ac:dyDescent="0.2">
      <c r="A36">
        <f>Competitors!A35</f>
        <v>34</v>
      </c>
      <c r="B36" t="str">
        <f>Competitors!B35</f>
        <v>Allison</v>
      </c>
      <c r="C36" t="str">
        <f>Competitors!C35</f>
        <v>Pat</v>
      </c>
      <c r="D36" t="str">
        <f>'Total Scores'!D35</f>
        <v>Volusia County S.O.</v>
      </c>
      <c r="E36">
        <v>2</v>
      </c>
      <c r="F36">
        <v>0.28000000000000003</v>
      </c>
      <c r="G36" s="3">
        <f t="shared" si="1"/>
        <v>120.28</v>
      </c>
      <c r="J36">
        <f t="shared" si="0"/>
        <v>120.28</v>
      </c>
    </row>
    <row r="37" spans="1:10" x14ac:dyDescent="0.2">
      <c r="A37">
        <f>Competitors!A36</f>
        <v>35</v>
      </c>
      <c r="B37" t="str">
        <f>Competitors!B36</f>
        <v>Ford</v>
      </c>
      <c r="C37" t="str">
        <f>Competitors!C36</f>
        <v>Jason</v>
      </c>
      <c r="D37" t="str">
        <f>'Total Scores'!D36</f>
        <v>FHP</v>
      </c>
      <c r="E37">
        <v>2</v>
      </c>
      <c r="F37">
        <v>17.28</v>
      </c>
      <c r="G37" s="3">
        <f t="shared" si="1"/>
        <v>137.28</v>
      </c>
      <c r="H37">
        <v>1</v>
      </c>
      <c r="J37">
        <f t="shared" si="0"/>
        <v>138.28</v>
      </c>
    </row>
    <row r="38" spans="1:10" x14ac:dyDescent="0.2">
      <c r="A38">
        <f>Competitors!A37</f>
        <v>36</v>
      </c>
      <c r="B38" t="str">
        <f>Competitors!B37</f>
        <v>Fagan</v>
      </c>
      <c r="C38" t="str">
        <f>Competitors!C37</f>
        <v>Charlie</v>
      </c>
      <c r="D38" t="str">
        <f>'Total Scores'!D37</f>
        <v>Seminole County S.O.</v>
      </c>
      <c r="E38">
        <v>2</v>
      </c>
      <c r="F38">
        <v>10.050000000000001</v>
      </c>
      <c r="G38" s="3">
        <f t="shared" ref="G38:G53" si="2">(E38*60)+F38</f>
        <v>130.05000000000001</v>
      </c>
      <c r="J38">
        <f t="shared" ref="J38:J53" si="3">G38+H38-I38</f>
        <v>130.05000000000001</v>
      </c>
    </row>
    <row r="39" spans="1:10" x14ac:dyDescent="0.2">
      <c r="A39">
        <f>Competitors!A38</f>
        <v>37</v>
      </c>
      <c r="B39" t="str">
        <f>Competitors!B38</f>
        <v>Strickland</v>
      </c>
      <c r="C39" t="str">
        <f>Competitors!C38</f>
        <v>Steve</v>
      </c>
      <c r="D39" t="str">
        <f>'Total Scores'!D38</f>
        <v>Lakeland P.D.</v>
      </c>
      <c r="E39">
        <v>2</v>
      </c>
      <c r="F39">
        <v>8.59</v>
      </c>
      <c r="G39" s="3">
        <f t="shared" si="2"/>
        <v>128.59</v>
      </c>
      <c r="J39">
        <f t="shared" si="3"/>
        <v>128.59</v>
      </c>
    </row>
    <row r="40" spans="1:10" x14ac:dyDescent="0.2">
      <c r="A40">
        <f>Competitors!A39</f>
        <v>38</v>
      </c>
      <c r="B40" t="str">
        <f>Competitors!B39</f>
        <v>Lecatee</v>
      </c>
      <c r="C40" t="str">
        <f>Competitors!C39</f>
        <v>Chris</v>
      </c>
      <c r="D40" t="str">
        <f>'Total Scores'!D39</f>
        <v>Volusia County S.O.</v>
      </c>
      <c r="E40">
        <v>2</v>
      </c>
      <c r="F40">
        <v>15.02</v>
      </c>
      <c r="G40" s="3">
        <f t="shared" si="2"/>
        <v>135.02000000000001</v>
      </c>
      <c r="H40">
        <v>1</v>
      </c>
      <c r="J40">
        <f t="shared" si="3"/>
        <v>136.02000000000001</v>
      </c>
    </row>
    <row r="41" spans="1:10" x14ac:dyDescent="0.2">
      <c r="A41">
        <f>Competitors!A40</f>
        <v>39</v>
      </c>
      <c r="B41" t="str">
        <f>Competitors!B40</f>
        <v>Wheeler</v>
      </c>
      <c r="C41" t="str">
        <f>Competitors!C40</f>
        <v>Tim</v>
      </c>
      <c r="D41" t="str">
        <f>'Total Scores'!D40</f>
        <v>Volusia County S.O.</v>
      </c>
      <c r="E41">
        <v>2</v>
      </c>
      <c r="F41">
        <v>27.03</v>
      </c>
      <c r="G41" s="3">
        <f t="shared" si="2"/>
        <v>147.03</v>
      </c>
      <c r="H41">
        <v>7</v>
      </c>
      <c r="J41">
        <f t="shared" si="3"/>
        <v>154.03</v>
      </c>
    </row>
    <row r="42" spans="1:10" x14ac:dyDescent="0.2">
      <c r="A42">
        <f>Competitors!A41</f>
        <v>40</v>
      </c>
      <c r="B42" t="str">
        <f>Competitors!B41</f>
        <v>Littlejohn</v>
      </c>
      <c r="C42" t="str">
        <f>Competitors!C41</f>
        <v>Joe</v>
      </c>
      <c r="D42" t="str">
        <f>'Total Scores'!D41</f>
        <v>Orange County S.O.</v>
      </c>
      <c r="E42">
        <v>2</v>
      </c>
      <c r="F42">
        <v>11.09</v>
      </c>
      <c r="G42" s="3">
        <f t="shared" si="2"/>
        <v>131.09</v>
      </c>
      <c r="H42">
        <v>4</v>
      </c>
      <c r="J42">
        <f t="shared" si="3"/>
        <v>135.09</v>
      </c>
    </row>
    <row r="43" spans="1:10" x14ac:dyDescent="0.2">
      <c r="A43">
        <f>Competitors!A42</f>
        <v>41</v>
      </c>
      <c r="B43" t="str">
        <f>Competitors!B42</f>
        <v>Hon</v>
      </c>
      <c r="C43" t="str">
        <f>Competitors!C42</f>
        <v>Randy</v>
      </c>
      <c r="D43" t="str">
        <f>'Total Scores'!D42</f>
        <v>Lake County S.O.</v>
      </c>
      <c r="E43">
        <v>999</v>
      </c>
      <c r="G43" s="3">
        <f t="shared" si="2"/>
        <v>59940</v>
      </c>
      <c r="J43">
        <f t="shared" si="3"/>
        <v>59940</v>
      </c>
    </row>
    <row r="44" spans="1:10" x14ac:dyDescent="0.2">
      <c r="A44">
        <f>Competitors!A43</f>
        <v>42</v>
      </c>
      <c r="B44" t="str">
        <f>Competitors!B43</f>
        <v>Barrett</v>
      </c>
      <c r="C44" t="str">
        <f>Competitors!C43</f>
        <v>Scott</v>
      </c>
      <c r="D44" t="str">
        <f>'Total Scores'!D43</f>
        <v>FSU PD</v>
      </c>
      <c r="E44">
        <v>2</v>
      </c>
      <c r="F44">
        <v>20.98</v>
      </c>
      <c r="G44" s="3">
        <f t="shared" si="2"/>
        <v>140.97999999999999</v>
      </c>
      <c r="J44">
        <f t="shared" si="3"/>
        <v>140.97999999999999</v>
      </c>
    </row>
    <row r="45" spans="1:10" x14ac:dyDescent="0.2">
      <c r="A45">
        <f>Competitors!A44</f>
        <v>43</v>
      </c>
      <c r="B45" t="str">
        <f>Competitors!B44</f>
        <v>Bowden</v>
      </c>
      <c r="C45" t="str">
        <f>Competitors!C44</f>
        <v>Matthew</v>
      </c>
      <c r="D45" t="str">
        <f>'Total Scores'!D44</f>
        <v>Lake County S.O.</v>
      </c>
      <c r="E45">
        <v>2</v>
      </c>
      <c r="F45">
        <v>15.5</v>
      </c>
      <c r="G45" s="3">
        <f t="shared" si="2"/>
        <v>135.5</v>
      </c>
      <c r="J45">
        <f t="shared" si="3"/>
        <v>135.5</v>
      </c>
    </row>
    <row r="46" spans="1:10" x14ac:dyDescent="0.2">
      <c r="A46">
        <f>Competitors!A45</f>
        <v>44</v>
      </c>
      <c r="B46" t="str">
        <f>Competitors!B45</f>
        <v>McKoy</v>
      </c>
      <c r="C46" t="str">
        <f>Competitors!C45</f>
        <v>Mikell</v>
      </c>
      <c r="D46" t="str">
        <f>'Total Scores'!D45</f>
        <v>Alachua County S. O.</v>
      </c>
      <c r="E46">
        <v>2</v>
      </c>
      <c r="F46">
        <v>41.57</v>
      </c>
      <c r="G46" s="3">
        <f t="shared" si="2"/>
        <v>161.57</v>
      </c>
      <c r="H46">
        <v>7</v>
      </c>
      <c r="J46">
        <f t="shared" si="3"/>
        <v>168.57</v>
      </c>
    </row>
    <row r="47" spans="1:10" x14ac:dyDescent="0.2">
      <c r="A47">
        <f>Competitors!A46</f>
        <v>45</v>
      </c>
      <c r="B47" t="str">
        <f>Competitors!B46</f>
        <v>Rosario</v>
      </c>
      <c r="C47" t="str">
        <f>Competitors!C46</f>
        <v>Miguel</v>
      </c>
      <c r="D47" t="str">
        <f>'Total Scores'!D46</f>
        <v>Orange County S.O.</v>
      </c>
      <c r="E47">
        <v>2</v>
      </c>
      <c r="F47">
        <v>14.09</v>
      </c>
      <c r="G47" s="3">
        <f t="shared" si="2"/>
        <v>134.09</v>
      </c>
      <c r="H47">
        <v>5</v>
      </c>
      <c r="J47">
        <f t="shared" si="3"/>
        <v>139.09</v>
      </c>
    </row>
    <row r="48" spans="1:10" x14ac:dyDescent="0.2">
      <c r="A48">
        <f>Competitors!A47</f>
        <v>46</v>
      </c>
      <c r="B48" t="str">
        <f>Competitors!B47</f>
        <v>Borjas</v>
      </c>
      <c r="C48" t="str">
        <f>Competitors!C47</f>
        <v>Nelson</v>
      </c>
      <c r="D48" t="str">
        <f>'Total Scores'!D47</f>
        <v>Orange County S.O.</v>
      </c>
      <c r="E48">
        <v>2</v>
      </c>
      <c r="F48">
        <v>11.44</v>
      </c>
      <c r="G48" s="3">
        <f t="shared" si="2"/>
        <v>131.44</v>
      </c>
      <c r="J48">
        <f t="shared" si="3"/>
        <v>131.44</v>
      </c>
    </row>
    <row r="49" spans="1:10" x14ac:dyDescent="0.2">
      <c r="A49">
        <f>Competitors!A48</f>
        <v>47</v>
      </c>
      <c r="B49" t="str">
        <f>Competitors!B48</f>
        <v>Stafford</v>
      </c>
      <c r="C49" t="str">
        <f>Competitors!C48</f>
        <v>Bobby</v>
      </c>
      <c r="D49" t="str">
        <f>'Total Scores'!D48</f>
        <v>Alachua County S. O.</v>
      </c>
      <c r="E49">
        <v>2</v>
      </c>
      <c r="F49">
        <v>23.5</v>
      </c>
      <c r="G49" s="3">
        <f t="shared" si="2"/>
        <v>143.5</v>
      </c>
      <c r="J49">
        <f t="shared" si="3"/>
        <v>143.5</v>
      </c>
    </row>
    <row r="50" spans="1:10" x14ac:dyDescent="0.2">
      <c r="A50">
        <f>Competitors!A49</f>
        <v>48</v>
      </c>
      <c r="B50" t="str">
        <f>Competitors!B49</f>
        <v>Cresswell</v>
      </c>
      <c r="C50" t="str">
        <f>Competitors!C49</f>
        <v>Dean</v>
      </c>
      <c r="D50" t="str">
        <f>'Total Scores'!D49</f>
        <v>Seminole County S.O.</v>
      </c>
      <c r="E50">
        <v>2</v>
      </c>
      <c r="F50">
        <v>1.07</v>
      </c>
      <c r="G50" s="3">
        <f t="shared" si="2"/>
        <v>121.07</v>
      </c>
      <c r="H50">
        <v>2</v>
      </c>
      <c r="J50">
        <f t="shared" si="3"/>
        <v>123.07</v>
      </c>
    </row>
    <row r="51" spans="1:10" x14ac:dyDescent="0.2">
      <c r="A51">
        <f>Competitors!A50</f>
        <v>49</v>
      </c>
      <c r="B51" t="str">
        <f>Competitors!B50</f>
        <v>Grimsley</v>
      </c>
      <c r="C51" t="str">
        <f>Competitors!C50</f>
        <v>Rob</v>
      </c>
      <c r="D51" t="str">
        <f>'Total Scores'!D50</f>
        <v>Charleston</v>
      </c>
      <c r="E51">
        <v>2</v>
      </c>
      <c r="F51">
        <v>8.2799999999999994</v>
      </c>
      <c r="G51" s="3">
        <f t="shared" si="2"/>
        <v>128.28</v>
      </c>
      <c r="J51">
        <f t="shared" si="3"/>
        <v>128.28</v>
      </c>
    </row>
    <row r="52" spans="1:10" x14ac:dyDescent="0.2">
      <c r="A52">
        <f>Competitors!A51</f>
        <v>50</v>
      </c>
      <c r="B52" t="str">
        <f>Competitors!B51</f>
        <v>Glover</v>
      </c>
      <c r="C52" t="str">
        <f>Competitors!C51</f>
        <v>Jason</v>
      </c>
      <c r="D52" t="str">
        <f>'Total Scores'!D51</f>
        <v>Leon County S.O.</v>
      </c>
      <c r="E52">
        <v>999</v>
      </c>
      <c r="G52" s="3">
        <f t="shared" si="2"/>
        <v>59940</v>
      </c>
      <c r="J52">
        <f t="shared" si="3"/>
        <v>59940</v>
      </c>
    </row>
    <row r="53" spans="1:10" x14ac:dyDescent="0.2">
      <c r="A53">
        <f>Competitors!A52</f>
        <v>51</v>
      </c>
      <c r="B53" t="str">
        <f>Competitors!B52</f>
        <v>Hutchko</v>
      </c>
      <c r="C53" t="str">
        <f>Competitors!C52</f>
        <v>Christopher</v>
      </c>
      <c r="D53" t="str">
        <f>'Total Scores'!D52</f>
        <v>Bradenton P.D.</v>
      </c>
      <c r="E53">
        <v>2</v>
      </c>
      <c r="F53">
        <v>47.2</v>
      </c>
      <c r="G53" s="3">
        <f t="shared" si="2"/>
        <v>167.2</v>
      </c>
      <c r="H53">
        <v>19</v>
      </c>
      <c r="J53">
        <f t="shared" si="3"/>
        <v>186.2</v>
      </c>
    </row>
  </sheetData>
  <sheetProtection sort="0"/>
  <protectedRanges>
    <protectedRange password="CC1A" sqref="G3:H67" name="Score"/>
  </protectedRanges>
  <mergeCells count="1">
    <mergeCell ref="B2:C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1"/>
  <sheetViews>
    <sheetView workbookViewId="0">
      <selection activeCell="F3" sqref="F3"/>
    </sheetView>
  </sheetViews>
  <sheetFormatPr defaultRowHeight="12.75" x14ac:dyDescent="0.2"/>
  <cols>
    <col min="1" max="1" width="9.140625" style="1"/>
    <col min="2" max="2" width="12.28515625" style="7" bestFit="1" customWidth="1"/>
    <col min="3" max="3" width="12.5703125" style="7" customWidth="1"/>
    <col min="4" max="4" width="22.7109375" style="7" bestFit="1" customWidth="1"/>
    <col min="5" max="5" width="12.28515625" style="1" bestFit="1" customWidth="1"/>
    <col min="6" max="6" width="14.7109375" style="1" bestFit="1" customWidth="1"/>
    <col min="7" max="7" width="10.5703125" style="6" bestFit="1" customWidth="1"/>
  </cols>
  <sheetData>
    <row r="1" spans="1:7" ht="15.75" x14ac:dyDescent="0.25">
      <c r="A1" s="75" t="s">
        <v>55</v>
      </c>
      <c r="B1" s="75"/>
      <c r="C1" s="75"/>
      <c r="D1" s="75"/>
      <c r="E1" s="75"/>
      <c r="F1" s="75"/>
      <c r="G1" s="75"/>
    </row>
    <row r="2" spans="1:7" s="1" customFormat="1" ht="15.75" x14ac:dyDescent="0.25">
      <c r="A2" s="14" t="s">
        <v>50</v>
      </c>
      <c r="B2" s="14" t="s">
        <v>38</v>
      </c>
      <c r="C2" s="14" t="s">
        <v>39</v>
      </c>
      <c r="D2" s="14" t="s">
        <v>13</v>
      </c>
      <c r="E2" s="14" t="s">
        <v>53</v>
      </c>
      <c r="F2" s="14" t="s">
        <v>54</v>
      </c>
      <c r="G2" s="14" t="s">
        <v>49</v>
      </c>
    </row>
    <row r="3" spans="1:7" s="2" customFormat="1" x14ac:dyDescent="0.2">
      <c r="A3" s="16">
        <f>Competitors!A2</f>
        <v>1</v>
      </c>
      <c r="B3" s="16" t="s">
        <v>115</v>
      </c>
      <c r="C3" s="16" t="s">
        <v>116</v>
      </c>
      <c r="D3" s="16" t="s">
        <v>95</v>
      </c>
      <c r="E3" s="8">
        <v>69.400000000000006</v>
      </c>
      <c r="F3" s="8">
        <v>172.84</v>
      </c>
      <c r="G3" s="24">
        <f t="shared" ref="G3:G32" si="0">E3+F3</f>
        <v>242.24</v>
      </c>
    </row>
    <row r="4" spans="1:7" x14ac:dyDescent="0.2">
      <c r="A4" s="16">
        <f>Competitors!A3</f>
        <v>2</v>
      </c>
      <c r="B4" s="16" t="s">
        <v>74</v>
      </c>
      <c r="C4" s="16" t="s">
        <v>69</v>
      </c>
      <c r="D4" s="16" t="s">
        <v>95</v>
      </c>
      <c r="E4" s="32">
        <v>72</v>
      </c>
      <c r="F4" s="8">
        <v>181.04</v>
      </c>
      <c r="G4" s="24">
        <f t="shared" si="0"/>
        <v>253.04</v>
      </c>
    </row>
    <row r="5" spans="1:7" x14ac:dyDescent="0.2">
      <c r="A5" s="16">
        <f>Competitors!A4</f>
        <v>3</v>
      </c>
      <c r="B5" s="16" t="s">
        <v>102</v>
      </c>
      <c r="C5" s="16" t="s">
        <v>60</v>
      </c>
      <c r="D5" s="16" t="s">
        <v>123</v>
      </c>
      <c r="E5" s="8">
        <v>68.78</v>
      </c>
      <c r="F5" s="8">
        <v>184.93</v>
      </c>
      <c r="G5" s="24">
        <f t="shared" si="0"/>
        <v>253.71</v>
      </c>
    </row>
    <row r="6" spans="1:7" x14ac:dyDescent="0.2">
      <c r="A6" s="16">
        <f>Competitors!A5</f>
        <v>4</v>
      </c>
      <c r="B6" s="16" t="s">
        <v>25</v>
      </c>
      <c r="C6" s="16" t="s">
        <v>26</v>
      </c>
      <c r="D6" s="16" t="s">
        <v>64</v>
      </c>
      <c r="E6" s="8">
        <v>67.319999999999993</v>
      </c>
      <c r="F6" s="8">
        <v>188.97</v>
      </c>
      <c r="G6" s="24">
        <f t="shared" si="0"/>
        <v>256.28999999999996</v>
      </c>
    </row>
    <row r="7" spans="1:7" x14ac:dyDescent="0.2">
      <c r="A7" s="16">
        <f>Competitors!A6</f>
        <v>5</v>
      </c>
      <c r="B7" s="16" t="s">
        <v>29</v>
      </c>
      <c r="C7" s="16" t="s">
        <v>16</v>
      </c>
      <c r="D7" s="16" t="s">
        <v>63</v>
      </c>
      <c r="E7" s="8">
        <v>81.22</v>
      </c>
      <c r="F7" s="8">
        <v>181.21</v>
      </c>
      <c r="G7" s="24">
        <f t="shared" si="0"/>
        <v>262.43</v>
      </c>
    </row>
    <row r="8" spans="1:7" x14ac:dyDescent="0.2">
      <c r="A8" s="16">
        <f>Competitors!A7</f>
        <v>6</v>
      </c>
      <c r="B8" s="16" t="s">
        <v>87</v>
      </c>
      <c r="C8" s="16" t="s">
        <v>88</v>
      </c>
      <c r="D8" s="16" t="s">
        <v>127</v>
      </c>
      <c r="E8" s="8">
        <v>70.88</v>
      </c>
      <c r="F8" s="8">
        <v>191.96</v>
      </c>
      <c r="G8" s="24">
        <f t="shared" si="0"/>
        <v>262.84000000000003</v>
      </c>
    </row>
    <row r="9" spans="1:7" x14ac:dyDescent="0.2">
      <c r="A9" s="16">
        <f>Competitors!A8</f>
        <v>7</v>
      </c>
      <c r="B9" s="16" t="s">
        <v>67</v>
      </c>
      <c r="C9" s="16" t="s">
        <v>68</v>
      </c>
      <c r="D9" s="16" t="s">
        <v>95</v>
      </c>
      <c r="E9" s="8">
        <v>68.31</v>
      </c>
      <c r="F9" s="8">
        <v>196.31</v>
      </c>
      <c r="G9" s="24">
        <f t="shared" si="0"/>
        <v>264.62</v>
      </c>
    </row>
    <row r="10" spans="1:7" x14ac:dyDescent="0.2">
      <c r="A10" s="16">
        <f>Competitors!A9</f>
        <v>8</v>
      </c>
      <c r="B10" s="16" t="s">
        <v>30</v>
      </c>
      <c r="C10" s="16" t="s">
        <v>31</v>
      </c>
      <c r="D10" s="16" t="s">
        <v>64</v>
      </c>
      <c r="E10" s="8">
        <v>71.72</v>
      </c>
      <c r="F10" s="8">
        <v>195.37</v>
      </c>
      <c r="G10" s="24">
        <f t="shared" si="0"/>
        <v>267.09000000000003</v>
      </c>
    </row>
    <row r="11" spans="1:7" x14ac:dyDescent="0.2">
      <c r="A11" s="16">
        <f>Competitors!A10</f>
        <v>9</v>
      </c>
      <c r="B11" s="16" t="s">
        <v>58</v>
      </c>
      <c r="C11" s="16" t="s">
        <v>59</v>
      </c>
      <c r="D11" s="16" t="s">
        <v>109</v>
      </c>
      <c r="E11" s="8">
        <v>67.16</v>
      </c>
      <c r="F11" s="8">
        <v>201.35</v>
      </c>
      <c r="G11" s="24">
        <f t="shared" si="0"/>
        <v>268.51</v>
      </c>
    </row>
    <row r="12" spans="1:7" x14ac:dyDescent="0.2">
      <c r="A12" s="16">
        <f>Competitors!A11</f>
        <v>10</v>
      </c>
      <c r="B12" s="16" t="s">
        <v>61</v>
      </c>
      <c r="C12" s="16" t="s">
        <v>62</v>
      </c>
      <c r="D12" s="16" t="s">
        <v>109</v>
      </c>
      <c r="E12" s="8">
        <v>69.22</v>
      </c>
      <c r="F12" s="8">
        <v>202.06</v>
      </c>
      <c r="G12" s="24">
        <f t="shared" si="0"/>
        <v>271.27999999999997</v>
      </c>
    </row>
    <row r="13" spans="1:7" x14ac:dyDescent="0.2">
      <c r="A13" s="16">
        <f>Competitors!A12</f>
        <v>11</v>
      </c>
      <c r="B13" s="16" t="s">
        <v>32</v>
      </c>
      <c r="C13" s="16" t="s">
        <v>33</v>
      </c>
      <c r="D13" s="16" t="s">
        <v>63</v>
      </c>
      <c r="E13" s="8">
        <v>72.09</v>
      </c>
      <c r="F13" s="8">
        <v>199.94</v>
      </c>
      <c r="G13" s="24">
        <f t="shared" si="0"/>
        <v>272.02999999999997</v>
      </c>
    </row>
    <row r="14" spans="1:7" x14ac:dyDescent="0.2">
      <c r="A14" s="16">
        <f>Competitors!A13</f>
        <v>12</v>
      </c>
      <c r="B14" s="16" t="s">
        <v>111</v>
      </c>
      <c r="C14" s="16" t="s">
        <v>112</v>
      </c>
      <c r="D14" s="16" t="s">
        <v>113</v>
      </c>
      <c r="E14" s="8">
        <v>73.87</v>
      </c>
      <c r="F14" s="8">
        <v>203.62</v>
      </c>
      <c r="G14" s="24">
        <f t="shared" si="0"/>
        <v>277.49</v>
      </c>
    </row>
    <row r="15" spans="1:7" x14ac:dyDescent="0.2">
      <c r="A15" s="16">
        <f>Competitors!A14</f>
        <v>13</v>
      </c>
      <c r="B15" s="16" t="s">
        <v>14</v>
      </c>
      <c r="C15" s="16" t="s">
        <v>57</v>
      </c>
      <c r="D15" s="16" t="s">
        <v>63</v>
      </c>
      <c r="E15" s="8">
        <v>74.16</v>
      </c>
      <c r="F15" s="8">
        <v>204.08</v>
      </c>
      <c r="G15" s="24">
        <f t="shared" si="0"/>
        <v>278.24</v>
      </c>
    </row>
    <row r="16" spans="1:7" x14ac:dyDescent="0.2">
      <c r="A16" s="16">
        <f>Competitors!A15</f>
        <v>14</v>
      </c>
      <c r="B16" s="16" t="s">
        <v>120</v>
      </c>
      <c r="C16" s="16" t="s">
        <v>84</v>
      </c>
      <c r="D16" s="16" t="s">
        <v>121</v>
      </c>
      <c r="E16" s="8">
        <v>70.849999999999994</v>
      </c>
      <c r="F16" s="8">
        <v>211.66</v>
      </c>
      <c r="G16" s="24">
        <f t="shared" si="0"/>
        <v>282.51</v>
      </c>
    </row>
    <row r="17" spans="1:7" x14ac:dyDescent="0.2">
      <c r="A17" s="16">
        <f>Competitors!A16</f>
        <v>15</v>
      </c>
      <c r="B17" s="16" t="s">
        <v>82</v>
      </c>
      <c r="C17" s="16" t="s">
        <v>83</v>
      </c>
      <c r="D17" s="16" t="s">
        <v>96</v>
      </c>
      <c r="E17" s="8">
        <v>75.44</v>
      </c>
      <c r="F17" s="8">
        <v>209.28</v>
      </c>
      <c r="G17" s="24">
        <f t="shared" si="0"/>
        <v>284.72000000000003</v>
      </c>
    </row>
    <row r="18" spans="1:7" x14ac:dyDescent="0.2">
      <c r="A18" s="16">
        <f>Competitors!A17</f>
        <v>16</v>
      </c>
      <c r="B18" s="16" t="s">
        <v>103</v>
      </c>
      <c r="C18" s="16" t="s">
        <v>104</v>
      </c>
      <c r="D18" s="16" t="s">
        <v>64</v>
      </c>
      <c r="E18" s="8">
        <v>72.72</v>
      </c>
      <c r="F18" s="8">
        <v>212.5</v>
      </c>
      <c r="G18" s="24">
        <f t="shared" si="0"/>
        <v>285.22000000000003</v>
      </c>
    </row>
    <row r="19" spans="1:7" x14ac:dyDescent="0.2">
      <c r="A19" s="16">
        <f>Competitors!A18</f>
        <v>17</v>
      </c>
      <c r="B19" s="16" t="s">
        <v>85</v>
      </c>
      <c r="C19" s="16" t="s">
        <v>86</v>
      </c>
      <c r="D19" s="16" t="s">
        <v>101</v>
      </c>
      <c r="E19" s="8">
        <v>68.31</v>
      </c>
      <c r="F19" s="8">
        <v>218.97</v>
      </c>
      <c r="G19" s="24">
        <f t="shared" si="0"/>
        <v>287.27999999999997</v>
      </c>
    </row>
    <row r="20" spans="1:7" x14ac:dyDescent="0.2">
      <c r="A20" s="16">
        <f>Competitors!A19</f>
        <v>18</v>
      </c>
      <c r="B20" s="16" t="s">
        <v>72</v>
      </c>
      <c r="C20" s="16" t="s">
        <v>15</v>
      </c>
      <c r="D20" s="16" t="s">
        <v>63</v>
      </c>
      <c r="E20" s="8">
        <v>78.47</v>
      </c>
      <c r="F20" s="8">
        <v>211.13</v>
      </c>
      <c r="G20" s="24">
        <f t="shared" si="0"/>
        <v>289.60000000000002</v>
      </c>
    </row>
    <row r="21" spans="1:7" x14ac:dyDescent="0.2">
      <c r="A21" s="16">
        <f>Competitors!A20</f>
        <v>19</v>
      </c>
      <c r="B21" s="16" t="s">
        <v>27</v>
      </c>
      <c r="C21" s="16" t="s">
        <v>28</v>
      </c>
      <c r="D21" s="16" t="s">
        <v>64</v>
      </c>
      <c r="E21" s="8">
        <v>83.07</v>
      </c>
      <c r="F21" s="8">
        <v>210.29</v>
      </c>
      <c r="G21" s="24">
        <f t="shared" si="0"/>
        <v>293.36</v>
      </c>
    </row>
    <row r="22" spans="1:7" x14ac:dyDescent="0.2">
      <c r="A22" s="16">
        <f>Competitors!A21</f>
        <v>20</v>
      </c>
      <c r="B22" s="16" t="s">
        <v>105</v>
      </c>
      <c r="C22" s="16" t="s">
        <v>106</v>
      </c>
      <c r="D22" s="16" t="s">
        <v>64</v>
      </c>
      <c r="E22" s="8">
        <v>85.09</v>
      </c>
      <c r="F22" s="8">
        <v>212.31</v>
      </c>
      <c r="G22" s="24">
        <f t="shared" si="0"/>
        <v>297.39999999999998</v>
      </c>
    </row>
    <row r="23" spans="1:7" x14ac:dyDescent="0.2">
      <c r="A23" s="16">
        <f>Competitors!A22</f>
        <v>21</v>
      </c>
      <c r="B23" s="16" t="s">
        <v>77</v>
      </c>
      <c r="C23" s="16" t="s">
        <v>56</v>
      </c>
      <c r="D23" s="16" t="s">
        <v>101</v>
      </c>
      <c r="E23" s="8">
        <v>76.28</v>
      </c>
      <c r="F23" s="8">
        <v>222.83</v>
      </c>
      <c r="G23" s="24">
        <f t="shared" si="0"/>
        <v>299.11</v>
      </c>
    </row>
    <row r="24" spans="1:7" x14ac:dyDescent="0.2">
      <c r="A24" s="16">
        <f>Competitors!A23</f>
        <v>22</v>
      </c>
      <c r="B24" s="16" t="s">
        <v>70</v>
      </c>
      <c r="C24" s="16" t="s">
        <v>71</v>
      </c>
      <c r="D24" s="16" t="s">
        <v>101</v>
      </c>
      <c r="E24" s="32">
        <v>78.400000000000006</v>
      </c>
      <c r="F24" s="8">
        <v>223.56</v>
      </c>
      <c r="G24" s="24">
        <f t="shared" si="0"/>
        <v>301.96000000000004</v>
      </c>
    </row>
    <row r="25" spans="1:7" x14ac:dyDescent="0.2">
      <c r="A25" s="16">
        <f>Competitors!A24</f>
        <v>23</v>
      </c>
      <c r="B25" s="16" t="s">
        <v>108</v>
      </c>
      <c r="C25" s="16" t="s">
        <v>15</v>
      </c>
      <c r="D25" s="16" t="s">
        <v>64</v>
      </c>
      <c r="E25" s="8">
        <v>78.62</v>
      </c>
      <c r="F25" s="8">
        <v>234.07</v>
      </c>
      <c r="G25" s="24">
        <f t="shared" si="0"/>
        <v>312.69</v>
      </c>
    </row>
    <row r="26" spans="1:7" x14ac:dyDescent="0.2">
      <c r="A26" s="16">
        <f>Competitors!A25</f>
        <v>24</v>
      </c>
      <c r="B26" s="16" t="s">
        <v>73</v>
      </c>
      <c r="C26" s="16" t="s">
        <v>107</v>
      </c>
      <c r="D26" s="16" t="s">
        <v>64</v>
      </c>
      <c r="E26" s="32">
        <v>83.93</v>
      </c>
      <c r="F26" s="8">
        <v>229.34</v>
      </c>
      <c r="G26" s="24">
        <f t="shared" si="0"/>
        <v>313.27</v>
      </c>
    </row>
    <row r="27" spans="1:7" x14ac:dyDescent="0.2">
      <c r="A27" s="16">
        <f>Competitors!A26</f>
        <v>25</v>
      </c>
      <c r="B27" s="16" t="s">
        <v>122</v>
      </c>
      <c r="C27" s="16" t="s">
        <v>78</v>
      </c>
      <c r="D27" s="16" t="s">
        <v>121</v>
      </c>
      <c r="E27" s="8">
        <v>90.18</v>
      </c>
      <c r="F27" s="8">
        <v>231.5</v>
      </c>
      <c r="G27" s="24">
        <f t="shared" si="0"/>
        <v>321.68</v>
      </c>
    </row>
    <row r="28" spans="1:7" x14ac:dyDescent="0.2">
      <c r="A28" s="16">
        <f>Competitors!A27</f>
        <v>26</v>
      </c>
      <c r="B28" s="16" t="s">
        <v>75</v>
      </c>
      <c r="C28" s="16" t="s">
        <v>117</v>
      </c>
      <c r="D28" s="16" t="s">
        <v>96</v>
      </c>
      <c r="E28" s="8">
        <v>106.06</v>
      </c>
      <c r="F28" s="8">
        <v>224.97</v>
      </c>
      <c r="G28" s="24">
        <f t="shared" si="0"/>
        <v>331.03</v>
      </c>
    </row>
    <row r="29" spans="1:7" x14ac:dyDescent="0.2">
      <c r="A29" s="16">
        <f>Competitors!A28</f>
        <v>27</v>
      </c>
      <c r="B29" s="16" t="s">
        <v>81</v>
      </c>
      <c r="C29" s="16" t="s">
        <v>92</v>
      </c>
      <c r="D29" s="16" t="s">
        <v>63</v>
      </c>
      <c r="E29" s="8">
        <v>86.44</v>
      </c>
      <c r="F29" s="8">
        <v>261.60000000000002</v>
      </c>
      <c r="G29" s="24">
        <f t="shared" si="0"/>
        <v>348.04</v>
      </c>
    </row>
    <row r="30" spans="1:7" x14ac:dyDescent="0.2">
      <c r="A30" s="16">
        <f>Competitors!A29</f>
        <v>28</v>
      </c>
      <c r="B30" s="16" t="s">
        <v>89</v>
      </c>
      <c r="C30" s="16" t="s">
        <v>90</v>
      </c>
      <c r="D30" s="16" t="s">
        <v>96</v>
      </c>
      <c r="E30" s="32">
        <v>101.09</v>
      </c>
      <c r="F30" s="8">
        <v>248.28</v>
      </c>
      <c r="G30" s="24">
        <f t="shared" si="0"/>
        <v>349.37</v>
      </c>
    </row>
    <row r="31" spans="1:7" x14ac:dyDescent="0.2">
      <c r="A31" s="16">
        <f>Competitors!A30</f>
        <v>29</v>
      </c>
      <c r="B31" s="16" t="s">
        <v>118</v>
      </c>
      <c r="C31" s="16" t="s">
        <v>119</v>
      </c>
      <c r="D31" s="16" t="s">
        <v>101</v>
      </c>
      <c r="E31" s="8">
        <v>102.31</v>
      </c>
      <c r="F31" s="8">
        <v>313.77999999999997</v>
      </c>
      <c r="G31" s="24">
        <f t="shared" si="0"/>
        <v>416.09</v>
      </c>
    </row>
    <row r="32" spans="1:7" x14ac:dyDescent="0.2">
      <c r="A32" s="16">
        <f>Competitors!A31</f>
        <v>30</v>
      </c>
      <c r="B32" s="16" t="s">
        <v>110</v>
      </c>
      <c r="C32" s="16" t="s">
        <v>94</v>
      </c>
      <c r="D32" s="16" t="s">
        <v>109</v>
      </c>
      <c r="E32" s="8">
        <v>140.75</v>
      </c>
      <c r="F32" s="8">
        <v>467.03</v>
      </c>
      <c r="G32" s="24">
        <f t="shared" si="0"/>
        <v>607.78</v>
      </c>
    </row>
    <row r="33" spans="1:7" x14ac:dyDescent="0.2">
      <c r="A33" s="16">
        <f>Competitors!A32</f>
        <v>31</v>
      </c>
      <c r="B33" s="16" t="s">
        <v>124</v>
      </c>
      <c r="C33" s="16" t="s">
        <v>125</v>
      </c>
      <c r="D33" s="16" t="s">
        <v>123</v>
      </c>
      <c r="E33" s="31" t="s">
        <v>129</v>
      </c>
      <c r="F33" s="8">
        <v>310.52999999999997</v>
      </c>
      <c r="G33" s="36" t="s">
        <v>129</v>
      </c>
    </row>
    <row r="34" spans="1:7" x14ac:dyDescent="0.2">
      <c r="A34" s="16">
        <f>Competitors!A33</f>
        <v>32</v>
      </c>
      <c r="B34" s="16" t="s">
        <v>79</v>
      </c>
      <c r="C34" s="16" t="s">
        <v>80</v>
      </c>
      <c r="D34" s="16" t="s">
        <v>65</v>
      </c>
      <c r="E34" s="31" t="s">
        <v>129</v>
      </c>
      <c r="F34" s="8">
        <v>269.94</v>
      </c>
      <c r="G34" s="36" t="s">
        <v>129</v>
      </c>
    </row>
    <row r="35" spans="1:7" x14ac:dyDescent="0.2">
      <c r="A35" s="16">
        <f>Competitors!A34</f>
        <v>33</v>
      </c>
      <c r="B35" s="16" t="s">
        <v>91</v>
      </c>
      <c r="C35" s="16" t="s">
        <v>66</v>
      </c>
      <c r="D35" s="16" t="s">
        <v>123</v>
      </c>
      <c r="E35" s="31" t="s">
        <v>129</v>
      </c>
      <c r="F35" s="8">
        <v>215.91</v>
      </c>
      <c r="G35" s="36" t="s">
        <v>129</v>
      </c>
    </row>
    <row r="36" spans="1:7" x14ac:dyDescent="0.2">
      <c r="A36" s="16">
        <f>Competitors!A35</f>
        <v>34</v>
      </c>
      <c r="B36" s="31" t="s">
        <v>93</v>
      </c>
      <c r="C36" s="31" t="s">
        <v>114</v>
      </c>
      <c r="D36" s="31" t="s">
        <v>95</v>
      </c>
      <c r="E36" s="31" t="s">
        <v>129</v>
      </c>
      <c r="F36" s="32">
        <v>1118.19</v>
      </c>
      <c r="G36" s="36" t="s">
        <v>129</v>
      </c>
    </row>
    <row r="37" spans="1:7" x14ac:dyDescent="0.2">
      <c r="A37" s="31">
        <f>Competitors!A36</f>
        <v>35</v>
      </c>
      <c r="B37" s="31" t="s">
        <v>76</v>
      </c>
      <c r="C37" s="31" t="s">
        <v>126</v>
      </c>
      <c r="D37" s="31" t="s">
        <v>123</v>
      </c>
      <c r="E37" s="31" t="s">
        <v>129</v>
      </c>
      <c r="F37" s="32">
        <v>371.34000000000003</v>
      </c>
      <c r="G37" s="36" t="s">
        <v>129</v>
      </c>
    </row>
    <row r="38" spans="1:7" x14ac:dyDescent="0.2">
      <c r="A38" s="18"/>
      <c r="B38" s="18"/>
      <c r="C38" s="18"/>
      <c r="D38" s="18"/>
      <c r="E38" s="19"/>
      <c r="F38" s="19"/>
      <c r="G38" s="23"/>
    </row>
    <row r="39" spans="1:7" x14ac:dyDescent="0.2">
      <c r="A39" s="18"/>
      <c r="B39" s="18"/>
      <c r="C39" s="18"/>
      <c r="D39" s="18"/>
      <c r="E39" s="19"/>
      <c r="F39" s="19"/>
      <c r="G39" s="23"/>
    </row>
    <row r="40" spans="1:7" x14ac:dyDescent="0.2">
      <c r="A40" s="18"/>
      <c r="B40" s="18"/>
      <c r="C40" s="18"/>
      <c r="D40" s="18"/>
      <c r="E40" s="19"/>
      <c r="F40" s="19"/>
      <c r="G40" s="23"/>
    </row>
    <row r="41" spans="1:7" x14ac:dyDescent="0.2">
      <c r="A41" s="18"/>
      <c r="B41" s="18"/>
      <c r="C41" s="18"/>
      <c r="D41" s="18"/>
      <c r="E41" s="19"/>
      <c r="F41" s="19"/>
      <c r="G41" s="23"/>
    </row>
    <row r="42" spans="1:7" x14ac:dyDescent="0.2">
      <c r="A42" s="18"/>
      <c r="B42" s="18"/>
      <c r="C42" s="18"/>
      <c r="D42" s="18"/>
      <c r="E42" s="19"/>
      <c r="F42" s="19"/>
      <c r="G42" s="23"/>
    </row>
    <row r="43" spans="1:7" x14ac:dyDescent="0.2">
      <c r="A43" s="18"/>
      <c r="B43" s="18"/>
      <c r="C43" s="18"/>
      <c r="D43" s="18"/>
      <c r="E43" s="19"/>
      <c r="F43" s="19"/>
      <c r="G43" s="23"/>
    </row>
    <row r="44" spans="1:7" x14ac:dyDescent="0.2">
      <c r="A44" s="18"/>
      <c r="B44" s="18"/>
      <c r="C44" s="18"/>
      <c r="D44" s="18"/>
      <c r="E44" s="19"/>
      <c r="F44" s="19"/>
      <c r="G44" s="23"/>
    </row>
    <row r="45" spans="1:7" x14ac:dyDescent="0.2">
      <c r="A45" s="18"/>
      <c r="B45" s="18"/>
      <c r="C45" s="18"/>
      <c r="D45" s="18"/>
      <c r="E45" s="19"/>
      <c r="F45" s="19"/>
      <c r="G45" s="23"/>
    </row>
    <row r="46" spans="1:7" x14ac:dyDescent="0.2">
      <c r="A46" s="18"/>
      <c r="B46" s="18"/>
      <c r="C46" s="18"/>
      <c r="D46" s="18"/>
      <c r="E46" s="19"/>
      <c r="F46" s="19"/>
      <c r="G46" s="23"/>
    </row>
    <row r="47" spans="1:7" x14ac:dyDescent="0.2">
      <c r="A47" s="18"/>
      <c r="B47" s="18"/>
      <c r="C47" s="18"/>
      <c r="D47" s="18"/>
    </row>
    <row r="48" spans="1:7" x14ac:dyDescent="0.2">
      <c r="A48" s="19"/>
      <c r="B48" s="17"/>
      <c r="C48" s="17"/>
      <c r="D48" s="17"/>
    </row>
    <row r="49" spans="1:4" x14ac:dyDescent="0.2">
      <c r="A49" s="19"/>
      <c r="B49" s="17"/>
      <c r="C49" s="17"/>
      <c r="D49" s="17"/>
    </row>
    <row r="50" spans="1:4" x14ac:dyDescent="0.2">
      <c r="A50" s="19"/>
      <c r="B50" s="17"/>
      <c r="C50" s="17"/>
      <c r="D50" s="17"/>
    </row>
    <row r="51" spans="1:4" x14ac:dyDescent="0.2">
      <c r="A51" s="19"/>
      <c r="B51" s="17"/>
      <c r="C51" s="17"/>
      <c r="D51" s="17"/>
    </row>
    <row r="52" spans="1:4" x14ac:dyDescent="0.2">
      <c r="A52" s="19"/>
      <c r="B52" s="17"/>
      <c r="C52" s="17"/>
      <c r="D52" s="17"/>
    </row>
    <row r="53" spans="1:4" x14ac:dyDescent="0.2">
      <c r="A53" s="19"/>
      <c r="B53" s="17"/>
      <c r="C53" s="17"/>
      <c r="D53" s="17"/>
    </row>
    <row r="54" spans="1:4" x14ac:dyDescent="0.2">
      <c r="A54" s="19"/>
      <c r="B54" s="17"/>
      <c r="C54" s="17"/>
      <c r="D54" s="17"/>
    </row>
    <row r="55" spans="1:4" x14ac:dyDescent="0.2">
      <c r="A55" s="19"/>
      <c r="B55" s="17"/>
      <c r="C55" s="17"/>
      <c r="D55" s="17"/>
    </row>
    <row r="56" spans="1:4" x14ac:dyDescent="0.2">
      <c r="A56" s="19"/>
      <c r="B56" s="17"/>
      <c r="C56" s="17"/>
      <c r="D56" s="17"/>
    </row>
    <row r="57" spans="1:4" x14ac:dyDescent="0.2">
      <c r="A57" s="19"/>
      <c r="B57" s="17"/>
      <c r="C57" s="17"/>
      <c r="D57" s="17"/>
    </row>
    <row r="58" spans="1:4" x14ac:dyDescent="0.2">
      <c r="A58" s="19"/>
      <c r="B58" s="17"/>
      <c r="C58" s="17"/>
      <c r="D58" s="17"/>
    </row>
    <row r="59" spans="1:4" x14ac:dyDescent="0.2">
      <c r="A59" s="19"/>
      <c r="B59" s="17"/>
      <c r="C59" s="17"/>
      <c r="D59" s="17"/>
    </row>
    <row r="60" spans="1:4" x14ac:dyDescent="0.2">
      <c r="A60" s="19"/>
      <c r="B60" s="17"/>
      <c r="C60" s="17"/>
      <c r="D60" s="17"/>
    </row>
    <row r="61" spans="1:4" x14ac:dyDescent="0.2">
      <c r="A61" s="19"/>
      <c r="B61" s="17"/>
      <c r="C61" s="17"/>
      <c r="D61" s="17"/>
    </row>
    <row r="62" spans="1:4" x14ac:dyDescent="0.2">
      <c r="A62" s="19"/>
      <c r="B62" s="17"/>
      <c r="C62" s="17"/>
      <c r="D62" s="17"/>
    </row>
    <row r="63" spans="1:4" x14ac:dyDescent="0.2">
      <c r="A63" s="19"/>
      <c r="B63" s="17"/>
      <c r="C63" s="17"/>
      <c r="D63" s="17"/>
    </row>
    <row r="64" spans="1:4" x14ac:dyDescent="0.2">
      <c r="A64" s="19"/>
      <c r="B64" s="17"/>
      <c r="C64" s="17"/>
      <c r="D64" s="17"/>
    </row>
    <row r="65" spans="1:4" x14ac:dyDescent="0.2">
      <c r="A65" s="19"/>
      <c r="B65" s="17"/>
      <c r="C65" s="17"/>
      <c r="D65" s="17"/>
    </row>
    <row r="66" spans="1:4" x14ac:dyDescent="0.2">
      <c r="A66" s="19"/>
      <c r="B66" s="17"/>
      <c r="C66" s="17"/>
      <c r="D66" s="17"/>
    </row>
    <row r="67" spans="1:4" x14ac:dyDescent="0.2">
      <c r="A67" s="19"/>
      <c r="B67" s="17"/>
      <c r="C67" s="17"/>
      <c r="D67" s="17"/>
    </row>
    <row r="68" spans="1:4" x14ac:dyDescent="0.2">
      <c r="A68" s="19"/>
      <c r="B68" s="17"/>
      <c r="C68" s="17"/>
      <c r="D68" s="17"/>
    </row>
    <row r="69" spans="1:4" x14ac:dyDescent="0.2">
      <c r="A69" s="19"/>
      <c r="B69" s="17"/>
      <c r="C69" s="17"/>
      <c r="D69" s="17"/>
    </row>
    <row r="70" spans="1:4" x14ac:dyDescent="0.2">
      <c r="A70" s="19"/>
      <c r="B70" s="17"/>
      <c r="C70" s="17"/>
      <c r="D70" s="17"/>
    </row>
    <row r="71" spans="1:4" x14ac:dyDescent="0.2">
      <c r="A71" s="19"/>
      <c r="B71" s="17"/>
      <c r="C71" s="17"/>
      <c r="D71" s="17"/>
    </row>
    <row r="72" spans="1:4" x14ac:dyDescent="0.2">
      <c r="A72" s="19"/>
      <c r="B72" s="17"/>
      <c r="C72" s="17"/>
      <c r="D72" s="17"/>
    </row>
    <row r="73" spans="1:4" x14ac:dyDescent="0.2">
      <c r="A73" s="19"/>
      <c r="B73" s="17"/>
      <c r="C73" s="17"/>
      <c r="D73" s="17"/>
    </row>
    <row r="74" spans="1:4" x14ac:dyDescent="0.2">
      <c r="A74" s="19"/>
      <c r="B74" s="17"/>
      <c r="C74" s="17"/>
      <c r="D74" s="17"/>
    </row>
    <row r="75" spans="1:4" x14ac:dyDescent="0.2">
      <c r="A75" s="19"/>
      <c r="B75" s="17"/>
      <c r="C75" s="17"/>
      <c r="D75" s="17"/>
    </row>
    <row r="76" spans="1:4" x14ac:dyDescent="0.2">
      <c r="A76" s="19"/>
      <c r="B76" s="17"/>
      <c r="C76" s="17"/>
      <c r="D76" s="17"/>
    </row>
    <row r="77" spans="1:4" x14ac:dyDescent="0.2">
      <c r="A77" s="19"/>
      <c r="B77" s="17"/>
      <c r="C77" s="17"/>
      <c r="D77" s="17"/>
    </row>
    <row r="78" spans="1:4" x14ac:dyDescent="0.2">
      <c r="A78" s="19"/>
      <c r="B78" s="17"/>
      <c r="C78" s="17"/>
      <c r="D78" s="17"/>
    </row>
    <row r="79" spans="1:4" x14ac:dyDescent="0.2">
      <c r="A79" s="19"/>
      <c r="B79" s="17"/>
      <c r="C79" s="17"/>
      <c r="D79" s="17"/>
    </row>
    <row r="80" spans="1:4" x14ac:dyDescent="0.2">
      <c r="A80" s="19"/>
      <c r="B80" s="17"/>
      <c r="C80" s="17"/>
      <c r="D80" s="17"/>
    </row>
    <row r="81" spans="1:4" x14ac:dyDescent="0.2">
      <c r="A81" s="19"/>
      <c r="B81" s="17"/>
      <c r="C81" s="17"/>
      <c r="D81" s="17"/>
    </row>
    <row r="82" spans="1:4" x14ac:dyDescent="0.2">
      <c r="A82" s="19"/>
      <c r="B82" s="17"/>
      <c r="C82" s="17"/>
      <c r="D82" s="17"/>
    </row>
    <row r="83" spans="1:4" x14ac:dyDescent="0.2">
      <c r="A83" s="19"/>
      <c r="B83" s="17"/>
      <c r="C83" s="17"/>
      <c r="D83" s="17"/>
    </row>
    <row r="84" spans="1:4" x14ac:dyDescent="0.2">
      <c r="A84" s="19"/>
      <c r="B84" s="17"/>
      <c r="C84" s="17"/>
      <c r="D84" s="17"/>
    </row>
    <row r="85" spans="1:4" x14ac:dyDescent="0.2">
      <c r="A85" s="19"/>
      <c r="B85" s="17"/>
      <c r="C85" s="17"/>
      <c r="D85" s="17"/>
    </row>
    <row r="86" spans="1:4" x14ac:dyDescent="0.2">
      <c r="A86" s="19"/>
      <c r="B86" s="17"/>
      <c r="C86" s="17"/>
      <c r="D86" s="17"/>
    </row>
    <row r="87" spans="1:4" x14ac:dyDescent="0.2">
      <c r="A87" s="19"/>
      <c r="B87" s="17"/>
      <c r="C87" s="17"/>
      <c r="D87" s="17"/>
    </row>
    <row r="88" spans="1:4" x14ac:dyDescent="0.2">
      <c r="A88" s="19"/>
      <c r="B88" s="17"/>
      <c r="C88" s="17"/>
      <c r="D88" s="17"/>
    </row>
    <row r="89" spans="1:4" x14ac:dyDescent="0.2">
      <c r="A89" s="19"/>
      <c r="B89" s="17"/>
      <c r="C89" s="17"/>
      <c r="D89" s="17"/>
    </row>
    <row r="90" spans="1:4" x14ac:dyDescent="0.2">
      <c r="A90" s="19"/>
      <c r="B90" s="17"/>
      <c r="C90" s="17"/>
      <c r="D90" s="17"/>
    </row>
    <row r="91" spans="1:4" x14ac:dyDescent="0.2">
      <c r="A91" s="19"/>
      <c r="B91" s="17"/>
      <c r="C91" s="17"/>
      <c r="D91" s="17"/>
    </row>
    <row r="92" spans="1:4" x14ac:dyDescent="0.2">
      <c r="A92" s="19"/>
      <c r="B92" s="17"/>
      <c r="C92" s="17"/>
      <c r="D92" s="17"/>
    </row>
    <row r="93" spans="1:4" x14ac:dyDescent="0.2">
      <c r="A93" s="19"/>
      <c r="B93" s="17"/>
      <c r="C93" s="17"/>
      <c r="D93" s="17"/>
    </row>
    <row r="94" spans="1:4" x14ac:dyDescent="0.2">
      <c r="A94" s="19"/>
      <c r="B94" s="17"/>
      <c r="C94" s="17"/>
      <c r="D94" s="17"/>
    </row>
    <row r="95" spans="1:4" x14ac:dyDescent="0.2">
      <c r="A95" s="19"/>
      <c r="B95" s="17"/>
      <c r="C95" s="17"/>
      <c r="D95" s="17"/>
    </row>
    <row r="96" spans="1:4" x14ac:dyDescent="0.2">
      <c r="A96" s="19"/>
      <c r="B96" s="17"/>
      <c r="C96" s="17"/>
      <c r="D96" s="17"/>
    </row>
    <row r="97" spans="1:4" x14ac:dyDescent="0.2">
      <c r="A97" s="19"/>
      <c r="B97" s="17"/>
      <c r="C97" s="17"/>
      <c r="D97" s="17"/>
    </row>
    <row r="98" spans="1:4" x14ac:dyDescent="0.2">
      <c r="A98" s="19"/>
      <c r="B98" s="17"/>
      <c r="C98" s="17"/>
      <c r="D98" s="17"/>
    </row>
    <row r="99" spans="1:4" x14ac:dyDescent="0.2">
      <c r="A99" s="19"/>
      <c r="B99" s="17"/>
      <c r="C99" s="17"/>
      <c r="D99" s="17"/>
    </row>
    <row r="100" spans="1:4" x14ac:dyDescent="0.2">
      <c r="A100" s="19"/>
      <c r="B100" s="17"/>
      <c r="C100" s="17"/>
      <c r="D100" s="17"/>
    </row>
    <row r="101" spans="1:4" x14ac:dyDescent="0.2">
      <c r="A101" s="19"/>
      <c r="B101" s="17"/>
      <c r="C101" s="17"/>
      <c r="D101" s="17"/>
    </row>
    <row r="102" spans="1:4" x14ac:dyDescent="0.2">
      <c r="A102" s="19"/>
      <c r="B102" s="17"/>
      <c r="C102" s="17"/>
      <c r="D102" s="17"/>
    </row>
    <row r="103" spans="1:4" x14ac:dyDescent="0.2">
      <c r="A103" s="19"/>
      <c r="B103" s="17"/>
      <c r="C103" s="17"/>
      <c r="D103" s="17"/>
    </row>
    <row r="104" spans="1:4" x14ac:dyDescent="0.2">
      <c r="A104" s="19"/>
      <c r="B104" s="17"/>
      <c r="C104" s="17"/>
      <c r="D104" s="17"/>
    </row>
    <row r="105" spans="1:4" x14ac:dyDescent="0.2">
      <c r="A105" s="19"/>
      <c r="B105" s="17"/>
      <c r="C105" s="17"/>
      <c r="D105" s="17"/>
    </row>
    <row r="106" spans="1:4" x14ac:dyDescent="0.2">
      <c r="A106" s="19"/>
      <c r="B106" s="17"/>
      <c r="C106" s="17"/>
      <c r="D106" s="17"/>
    </row>
    <row r="107" spans="1:4" x14ac:dyDescent="0.2">
      <c r="A107" s="19"/>
      <c r="B107" s="17"/>
      <c r="C107" s="17"/>
      <c r="D107" s="17"/>
    </row>
    <row r="108" spans="1:4" x14ac:dyDescent="0.2">
      <c r="A108" s="19"/>
      <c r="B108" s="17"/>
      <c r="C108" s="17"/>
      <c r="D108" s="17"/>
    </row>
    <row r="109" spans="1:4" x14ac:dyDescent="0.2">
      <c r="A109" s="19"/>
      <c r="B109" s="17"/>
      <c r="C109" s="17"/>
      <c r="D109" s="17"/>
    </row>
    <row r="110" spans="1:4" x14ac:dyDescent="0.2">
      <c r="A110" s="19"/>
      <c r="B110" s="17"/>
      <c r="C110" s="17"/>
      <c r="D110" s="17"/>
    </row>
    <row r="111" spans="1:4" x14ac:dyDescent="0.2">
      <c r="A111" s="19"/>
      <c r="B111" s="17"/>
      <c r="C111" s="17"/>
      <c r="D111" s="17"/>
    </row>
    <row r="112" spans="1:4" x14ac:dyDescent="0.2">
      <c r="A112" s="19"/>
      <c r="B112" s="17"/>
      <c r="C112" s="17"/>
      <c r="D112" s="17"/>
    </row>
    <row r="113" spans="1:4" x14ac:dyDescent="0.2">
      <c r="A113" s="19"/>
      <c r="B113" s="17"/>
      <c r="C113" s="17"/>
      <c r="D113" s="17"/>
    </row>
    <row r="114" spans="1:4" x14ac:dyDescent="0.2">
      <c r="A114" s="19"/>
      <c r="B114" s="17"/>
      <c r="C114" s="17"/>
      <c r="D114" s="17"/>
    </row>
    <row r="115" spans="1:4" x14ac:dyDescent="0.2">
      <c r="A115" s="19"/>
      <c r="B115" s="17"/>
      <c r="C115" s="17"/>
      <c r="D115" s="17"/>
    </row>
    <row r="116" spans="1:4" x14ac:dyDescent="0.2">
      <c r="A116" s="19"/>
      <c r="B116" s="17"/>
      <c r="C116" s="17"/>
      <c r="D116" s="17"/>
    </row>
    <row r="117" spans="1:4" x14ac:dyDescent="0.2">
      <c r="A117" s="19"/>
      <c r="B117" s="17"/>
      <c r="C117" s="17"/>
      <c r="D117" s="17"/>
    </row>
    <row r="118" spans="1:4" x14ac:dyDescent="0.2">
      <c r="A118" s="19"/>
      <c r="B118" s="17"/>
      <c r="C118" s="17"/>
      <c r="D118" s="17"/>
    </row>
    <row r="119" spans="1:4" x14ac:dyDescent="0.2">
      <c r="A119" s="19"/>
      <c r="B119" s="17"/>
      <c r="C119" s="17"/>
      <c r="D119" s="17"/>
    </row>
    <row r="120" spans="1:4" x14ac:dyDescent="0.2">
      <c r="A120" s="19"/>
      <c r="B120" s="17"/>
      <c r="C120" s="17"/>
      <c r="D120" s="17"/>
    </row>
    <row r="121" spans="1:4" x14ac:dyDescent="0.2">
      <c r="A121" s="19"/>
      <c r="B121" s="17"/>
      <c r="C121" s="17"/>
      <c r="D121" s="17"/>
    </row>
    <row r="122" spans="1:4" x14ac:dyDescent="0.2">
      <c r="A122" s="19"/>
      <c r="B122" s="17"/>
      <c r="C122" s="17"/>
      <c r="D122" s="17"/>
    </row>
    <row r="123" spans="1:4" x14ac:dyDescent="0.2">
      <c r="A123" s="19"/>
      <c r="B123" s="17"/>
      <c r="C123" s="17"/>
      <c r="D123" s="17"/>
    </row>
    <row r="124" spans="1:4" x14ac:dyDescent="0.2">
      <c r="A124" s="19"/>
      <c r="B124" s="17"/>
      <c r="C124" s="17"/>
      <c r="D124" s="17"/>
    </row>
    <row r="125" spans="1:4" x14ac:dyDescent="0.2">
      <c r="A125" s="19"/>
      <c r="B125" s="17"/>
      <c r="C125" s="17"/>
      <c r="D125" s="17"/>
    </row>
    <row r="126" spans="1:4" x14ac:dyDescent="0.2">
      <c r="A126" s="19"/>
      <c r="B126" s="17"/>
      <c r="C126" s="17"/>
      <c r="D126" s="17"/>
    </row>
    <row r="127" spans="1:4" x14ac:dyDescent="0.2">
      <c r="A127" s="19"/>
      <c r="B127" s="17"/>
      <c r="C127" s="17"/>
      <c r="D127" s="17"/>
    </row>
    <row r="128" spans="1:4" x14ac:dyDescent="0.2">
      <c r="A128" s="19"/>
      <c r="B128" s="17"/>
      <c r="C128" s="17"/>
      <c r="D128" s="17"/>
    </row>
    <row r="129" spans="1:4" x14ac:dyDescent="0.2">
      <c r="A129" s="19"/>
      <c r="B129" s="17"/>
      <c r="C129" s="17"/>
      <c r="D129" s="17"/>
    </row>
    <row r="130" spans="1:4" x14ac:dyDescent="0.2">
      <c r="A130" s="19"/>
      <c r="B130" s="17"/>
      <c r="C130" s="17"/>
      <c r="D130" s="17"/>
    </row>
    <row r="131" spans="1:4" x14ac:dyDescent="0.2">
      <c r="A131" s="19"/>
      <c r="B131" s="17"/>
      <c r="C131" s="17"/>
      <c r="D131" s="17"/>
    </row>
    <row r="132" spans="1:4" x14ac:dyDescent="0.2">
      <c r="A132" s="19"/>
      <c r="B132" s="17"/>
      <c r="C132" s="17"/>
      <c r="D132" s="17"/>
    </row>
    <row r="133" spans="1:4" x14ac:dyDescent="0.2">
      <c r="A133" s="19"/>
      <c r="B133" s="17"/>
      <c r="C133" s="17"/>
      <c r="D133" s="17"/>
    </row>
    <row r="134" spans="1:4" x14ac:dyDescent="0.2">
      <c r="A134" s="19"/>
      <c r="B134" s="17"/>
      <c r="C134" s="17"/>
      <c r="D134" s="17"/>
    </row>
    <row r="135" spans="1:4" x14ac:dyDescent="0.2">
      <c r="A135" s="19"/>
      <c r="B135" s="17"/>
      <c r="C135" s="17"/>
      <c r="D135" s="17"/>
    </row>
    <row r="136" spans="1:4" x14ac:dyDescent="0.2">
      <c r="A136" s="19"/>
      <c r="B136" s="17"/>
      <c r="C136" s="17"/>
      <c r="D136" s="17"/>
    </row>
    <row r="137" spans="1:4" x14ac:dyDescent="0.2">
      <c r="A137" s="19"/>
      <c r="B137" s="17"/>
      <c r="C137" s="17"/>
      <c r="D137" s="17"/>
    </row>
    <row r="138" spans="1:4" x14ac:dyDescent="0.2">
      <c r="A138" s="19"/>
      <c r="B138" s="17"/>
      <c r="C138" s="17"/>
      <c r="D138" s="17"/>
    </row>
    <row r="139" spans="1:4" x14ac:dyDescent="0.2">
      <c r="A139" s="19"/>
      <c r="B139" s="17"/>
      <c r="C139" s="17"/>
      <c r="D139" s="17"/>
    </row>
    <row r="140" spans="1:4" x14ac:dyDescent="0.2">
      <c r="A140" s="19"/>
      <c r="B140" s="17"/>
      <c r="C140" s="17"/>
      <c r="D140" s="17"/>
    </row>
    <row r="141" spans="1:4" x14ac:dyDescent="0.2">
      <c r="A141" s="19"/>
      <c r="B141" s="17"/>
      <c r="C141" s="17"/>
      <c r="D141" s="17"/>
    </row>
    <row r="142" spans="1:4" x14ac:dyDescent="0.2">
      <c r="A142" s="19"/>
      <c r="B142" s="17"/>
      <c r="C142" s="17"/>
      <c r="D142" s="17"/>
    </row>
    <row r="143" spans="1:4" x14ac:dyDescent="0.2">
      <c r="A143" s="19"/>
      <c r="B143" s="17"/>
      <c r="C143" s="17"/>
      <c r="D143" s="17"/>
    </row>
    <row r="144" spans="1:4" x14ac:dyDescent="0.2">
      <c r="A144" s="19"/>
      <c r="B144" s="17"/>
      <c r="C144" s="17"/>
      <c r="D144" s="17"/>
    </row>
    <row r="145" spans="1:4" x14ac:dyDescent="0.2">
      <c r="A145" s="19"/>
      <c r="B145" s="17"/>
      <c r="C145" s="17"/>
      <c r="D145" s="17"/>
    </row>
    <row r="146" spans="1:4" x14ac:dyDescent="0.2">
      <c r="A146" s="19"/>
      <c r="B146" s="17"/>
      <c r="C146" s="17"/>
      <c r="D146" s="17"/>
    </row>
    <row r="147" spans="1:4" x14ac:dyDescent="0.2">
      <c r="A147" s="19"/>
      <c r="B147" s="17"/>
      <c r="C147" s="17"/>
      <c r="D147" s="17"/>
    </row>
    <row r="148" spans="1:4" x14ac:dyDescent="0.2">
      <c r="A148" s="19"/>
      <c r="B148" s="17"/>
      <c r="C148" s="17"/>
      <c r="D148" s="17"/>
    </row>
    <row r="149" spans="1:4" x14ac:dyDescent="0.2">
      <c r="A149" s="19"/>
      <c r="B149" s="17"/>
      <c r="C149" s="17"/>
      <c r="D149" s="17"/>
    </row>
    <row r="150" spans="1:4" x14ac:dyDescent="0.2">
      <c r="A150" s="19"/>
      <c r="B150" s="17"/>
      <c r="C150" s="17"/>
      <c r="D150" s="17"/>
    </row>
    <row r="151" spans="1:4" x14ac:dyDescent="0.2">
      <c r="A151" s="19"/>
      <c r="B151" s="17"/>
      <c r="C151" s="17"/>
      <c r="D151" s="17"/>
    </row>
    <row r="152" spans="1:4" x14ac:dyDescent="0.2">
      <c r="A152" s="19"/>
      <c r="B152" s="17"/>
      <c r="C152" s="17"/>
      <c r="D152" s="17"/>
    </row>
    <row r="153" spans="1:4" x14ac:dyDescent="0.2">
      <c r="A153" s="19"/>
      <c r="B153" s="17"/>
      <c r="C153" s="17"/>
      <c r="D153" s="17"/>
    </row>
    <row r="154" spans="1:4" x14ac:dyDescent="0.2">
      <c r="A154" s="19"/>
      <c r="B154" s="17"/>
      <c r="C154" s="17"/>
      <c r="D154" s="17"/>
    </row>
    <row r="155" spans="1:4" x14ac:dyDescent="0.2">
      <c r="A155" s="19"/>
      <c r="B155" s="17"/>
      <c r="C155" s="17"/>
      <c r="D155" s="17"/>
    </row>
    <row r="156" spans="1:4" x14ac:dyDescent="0.2">
      <c r="A156" s="19"/>
      <c r="B156" s="17"/>
      <c r="C156" s="17"/>
      <c r="D156" s="17"/>
    </row>
    <row r="157" spans="1:4" x14ac:dyDescent="0.2">
      <c r="A157" s="19"/>
      <c r="B157" s="17"/>
      <c r="C157" s="17"/>
      <c r="D157" s="17"/>
    </row>
    <row r="158" spans="1:4" x14ac:dyDescent="0.2">
      <c r="A158" s="19"/>
      <c r="B158" s="17"/>
      <c r="C158" s="17"/>
      <c r="D158" s="17"/>
    </row>
    <row r="159" spans="1:4" x14ac:dyDescent="0.2">
      <c r="A159" s="19"/>
      <c r="B159" s="17"/>
      <c r="C159" s="17"/>
      <c r="D159" s="17"/>
    </row>
    <row r="160" spans="1:4" x14ac:dyDescent="0.2">
      <c r="A160" s="19"/>
      <c r="B160" s="17"/>
      <c r="C160" s="17"/>
      <c r="D160" s="17"/>
    </row>
    <row r="161" spans="1:4" x14ac:dyDescent="0.2">
      <c r="A161" s="19"/>
      <c r="B161" s="17"/>
      <c r="C161" s="17"/>
      <c r="D161" s="17"/>
    </row>
    <row r="162" spans="1:4" x14ac:dyDescent="0.2">
      <c r="A162" s="19"/>
      <c r="B162" s="17"/>
      <c r="C162" s="17"/>
      <c r="D162" s="17"/>
    </row>
    <row r="163" spans="1:4" x14ac:dyDescent="0.2">
      <c r="A163" s="19"/>
      <c r="B163" s="17"/>
      <c r="C163" s="17"/>
      <c r="D163" s="17"/>
    </row>
    <row r="164" spans="1:4" x14ac:dyDescent="0.2">
      <c r="A164" s="19"/>
      <c r="B164" s="17"/>
      <c r="C164" s="17"/>
      <c r="D164" s="17"/>
    </row>
    <row r="165" spans="1:4" x14ac:dyDescent="0.2">
      <c r="A165" s="19"/>
      <c r="B165" s="17"/>
      <c r="C165" s="17"/>
      <c r="D165" s="17"/>
    </row>
    <row r="166" spans="1:4" x14ac:dyDescent="0.2">
      <c r="A166" s="19"/>
      <c r="B166" s="17"/>
      <c r="C166" s="17"/>
      <c r="D166" s="17"/>
    </row>
    <row r="167" spans="1:4" x14ac:dyDescent="0.2">
      <c r="A167" s="19"/>
      <c r="B167" s="17"/>
      <c r="C167" s="17"/>
      <c r="D167" s="17"/>
    </row>
    <row r="168" spans="1:4" x14ac:dyDescent="0.2">
      <c r="A168" s="19"/>
      <c r="B168" s="17"/>
      <c r="C168" s="17"/>
      <c r="D168" s="17"/>
    </row>
    <row r="169" spans="1:4" x14ac:dyDescent="0.2">
      <c r="A169" s="19"/>
      <c r="B169" s="17"/>
      <c r="C169" s="17"/>
      <c r="D169" s="17"/>
    </row>
    <row r="170" spans="1:4" x14ac:dyDescent="0.2">
      <c r="A170" s="19"/>
      <c r="B170" s="17"/>
      <c r="C170" s="17"/>
      <c r="D170" s="17"/>
    </row>
    <row r="171" spans="1:4" x14ac:dyDescent="0.2">
      <c r="A171" s="19"/>
      <c r="B171" s="17"/>
      <c r="C171" s="17"/>
      <c r="D171" s="17"/>
    </row>
    <row r="172" spans="1:4" x14ac:dyDescent="0.2">
      <c r="A172" s="19"/>
      <c r="B172" s="17"/>
      <c r="C172" s="17"/>
      <c r="D172" s="17"/>
    </row>
    <row r="173" spans="1:4" x14ac:dyDescent="0.2">
      <c r="A173" s="19"/>
      <c r="B173" s="17"/>
      <c r="C173" s="17"/>
      <c r="D173" s="17"/>
    </row>
    <row r="174" spans="1:4" x14ac:dyDescent="0.2">
      <c r="A174" s="19"/>
      <c r="B174" s="17"/>
      <c r="C174" s="17"/>
      <c r="D174" s="17"/>
    </row>
    <row r="175" spans="1:4" x14ac:dyDescent="0.2">
      <c r="A175" s="19"/>
      <c r="B175" s="17"/>
      <c r="C175" s="17"/>
      <c r="D175" s="17"/>
    </row>
    <row r="176" spans="1:4" x14ac:dyDescent="0.2">
      <c r="A176" s="19"/>
      <c r="B176" s="17"/>
      <c r="C176" s="17"/>
      <c r="D176" s="17"/>
    </row>
    <row r="177" spans="1:4" x14ac:dyDescent="0.2">
      <c r="A177" s="19"/>
      <c r="B177" s="17"/>
      <c r="C177" s="17"/>
      <c r="D177" s="17"/>
    </row>
    <row r="178" spans="1:4" x14ac:dyDescent="0.2">
      <c r="A178" s="19"/>
      <c r="B178" s="17"/>
      <c r="C178" s="17"/>
      <c r="D178" s="17"/>
    </row>
    <row r="179" spans="1:4" x14ac:dyDescent="0.2">
      <c r="A179" s="19"/>
      <c r="B179" s="17"/>
      <c r="C179" s="17"/>
      <c r="D179" s="17"/>
    </row>
    <row r="180" spans="1:4" x14ac:dyDescent="0.2">
      <c r="A180" s="19"/>
      <c r="B180" s="17"/>
      <c r="C180" s="17"/>
      <c r="D180" s="17"/>
    </row>
    <row r="181" spans="1:4" x14ac:dyDescent="0.2">
      <c r="A181" s="19"/>
      <c r="B181" s="17"/>
      <c r="C181" s="17"/>
      <c r="D181" s="17"/>
    </row>
    <row r="182" spans="1:4" x14ac:dyDescent="0.2">
      <c r="A182" s="19"/>
      <c r="B182" s="17"/>
      <c r="C182" s="17"/>
      <c r="D182" s="17"/>
    </row>
    <row r="183" spans="1:4" x14ac:dyDescent="0.2">
      <c r="A183" s="19"/>
      <c r="B183" s="17"/>
      <c r="C183" s="17"/>
      <c r="D183" s="17"/>
    </row>
    <row r="184" spans="1:4" x14ac:dyDescent="0.2">
      <c r="A184" s="19"/>
      <c r="B184" s="17"/>
      <c r="C184" s="17"/>
      <c r="D184" s="17"/>
    </row>
    <row r="185" spans="1:4" x14ac:dyDescent="0.2">
      <c r="A185" s="19"/>
      <c r="B185" s="17"/>
      <c r="C185" s="17"/>
      <c r="D185" s="17"/>
    </row>
    <row r="186" spans="1:4" x14ac:dyDescent="0.2">
      <c r="A186" s="19"/>
      <c r="B186" s="17"/>
      <c r="C186" s="17"/>
      <c r="D186" s="17"/>
    </row>
    <row r="187" spans="1:4" x14ac:dyDescent="0.2">
      <c r="A187" s="19"/>
      <c r="B187" s="17"/>
      <c r="C187" s="17"/>
      <c r="D187" s="17"/>
    </row>
    <row r="188" spans="1:4" x14ac:dyDescent="0.2">
      <c r="A188" s="19"/>
      <c r="B188" s="17"/>
      <c r="C188" s="17"/>
      <c r="D188" s="17"/>
    </row>
    <row r="189" spans="1:4" x14ac:dyDescent="0.2">
      <c r="A189" s="19"/>
      <c r="B189" s="17"/>
      <c r="C189" s="17"/>
      <c r="D189" s="17"/>
    </row>
    <row r="190" spans="1:4" x14ac:dyDescent="0.2">
      <c r="A190" s="19"/>
      <c r="B190" s="17"/>
      <c r="C190" s="17"/>
      <c r="D190" s="17"/>
    </row>
    <row r="191" spans="1:4" x14ac:dyDescent="0.2">
      <c r="A191" s="19"/>
      <c r="B191" s="17"/>
      <c r="C191" s="17"/>
      <c r="D191" s="17"/>
    </row>
    <row r="192" spans="1:4" x14ac:dyDescent="0.2">
      <c r="A192" s="19"/>
      <c r="B192" s="17"/>
      <c r="C192" s="17"/>
      <c r="D192" s="17"/>
    </row>
    <row r="193" spans="1:4" x14ac:dyDescent="0.2">
      <c r="A193" s="19"/>
      <c r="B193" s="17"/>
      <c r="C193" s="17"/>
      <c r="D193" s="17"/>
    </row>
    <row r="194" spans="1:4" x14ac:dyDescent="0.2">
      <c r="A194" s="19"/>
      <c r="B194" s="17"/>
      <c r="C194" s="17"/>
      <c r="D194" s="17"/>
    </row>
    <row r="195" spans="1:4" x14ac:dyDescent="0.2">
      <c r="A195" s="19"/>
      <c r="B195" s="17"/>
      <c r="C195" s="17"/>
      <c r="D195" s="17"/>
    </row>
    <row r="196" spans="1:4" x14ac:dyDescent="0.2">
      <c r="A196" s="19"/>
      <c r="B196" s="17"/>
      <c r="C196" s="17"/>
      <c r="D196" s="17"/>
    </row>
    <row r="197" spans="1:4" x14ac:dyDescent="0.2">
      <c r="A197" s="19"/>
      <c r="B197" s="17"/>
      <c r="C197" s="17"/>
      <c r="D197" s="17"/>
    </row>
    <row r="198" spans="1:4" x14ac:dyDescent="0.2">
      <c r="A198" s="19"/>
      <c r="B198" s="17"/>
      <c r="C198" s="17"/>
      <c r="D198" s="17"/>
    </row>
    <row r="199" spans="1:4" x14ac:dyDescent="0.2">
      <c r="A199" s="19"/>
      <c r="B199" s="17"/>
      <c r="C199" s="17"/>
      <c r="D199" s="17"/>
    </row>
    <row r="200" spans="1:4" x14ac:dyDescent="0.2">
      <c r="A200" s="19"/>
      <c r="B200" s="17"/>
      <c r="C200" s="17"/>
      <c r="D200" s="17"/>
    </row>
    <row r="201" spans="1:4" x14ac:dyDescent="0.2">
      <c r="A201" s="19"/>
      <c r="B201" s="17"/>
      <c r="C201" s="17"/>
      <c r="D201" s="17"/>
    </row>
    <row r="202" spans="1:4" x14ac:dyDescent="0.2">
      <c r="A202" s="19"/>
      <c r="B202" s="17"/>
      <c r="C202" s="17"/>
      <c r="D202" s="17"/>
    </row>
    <row r="203" spans="1:4" x14ac:dyDescent="0.2">
      <c r="A203" s="19"/>
      <c r="B203" s="17"/>
      <c r="C203" s="17"/>
      <c r="D203" s="17"/>
    </row>
    <row r="204" spans="1:4" x14ac:dyDescent="0.2">
      <c r="A204" s="19"/>
      <c r="B204" s="17"/>
      <c r="C204" s="17"/>
      <c r="D204" s="17"/>
    </row>
    <row r="205" spans="1:4" x14ac:dyDescent="0.2">
      <c r="A205" s="19"/>
      <c r="B205" s="17"/>
      <c r="C205" s="17"/>
      <c r="D205" s="17"/>
    </row>
    <row r="206" spans="1:4" x14ac:dyDescent="0.2">
      <c r="A206" s="19"/>
      <c r="B206" s="17"/>
      <c r="C206" s="17"/>
      <c r="D206" s="17"/>
    </row>
    <row r="207" spans="1:4" x14ac:dyDescent="0.2">
      <c r="A207" s="19"/>
      <c r="B207" s="17"/>
      <c r="C207" s="17"/>
      <c r="D207" s="17"/>
    </row>
    <row r="208" spans="1:4" x14ac:dyDescent="0.2">
      <c r="A208" s="19"/>
      <c r="B208" s="17"/>
      <c r="C208" s="17"/>
      <c r="D208" s="17"/>
    </row>
    <row r="209" spans="1:4" x14ac:dyDescent="0.2">
      <c r="A209" s="19"/>
      <c r="B209" s="17"/>
      <c r="C209" s="17"/>
      <c r="D209" s="17"/>
    </row>
    <row r="210" spans="1:4" x14ac:dyDescent="0.2">
      <c r="A210" s="19"/>
      <c r="B210" s="17"/>
      <c r="C210" s="17"/>
      <c r="D210" s="17"/>
    </row>
    <row r="211" spans="1:4" x14ac:dyDescent="0.2">
      <c r="A211" s="19"/>
      <c r="B211" s="17"/>
      <c r="C211" s="17"/>
      <c r="D211" s="17"/>
    </row>
    <row r="212" spans="1:4" x14ac:dyDescent="0.2">
      <c r="A212" s="19"/>
      <c r="B212" s="17"/>
      <c r="C212" s="17"/>
      <c r="D212" s="17"/>
    </row>
    <row r="213" spans="1:4" x14ac:dyDescent="0.2">
      <c r="A213" s="19"/>
      <c r="B213" s="17"/>
      <c r="C213" s="17"/>
      <c r="D213" s="17"/>
    </row>
    <row r="214" spans="1:4" x14ac:dyDescent="0.2">
      <c r="A214" s="19"/>
      <c r="B214" s="17"/>
      <c r="C214" s="17"/>
      <c r="D214" s="17"/>
    </row>
    <row r="215" spans="1:4" x14ac:dyDescent="0.2">
      <c r="A215" s="19"/>
      <c r="B215" s="17"/>
      <c r="C215" s="17"/>
      <c r="D215" s="17"/>
    </row>
    <row r="216" spans="1:4" x14ac:dyDescent="0.2">
      <c r="A216" s="19"/>
      <c r="B216" s="17"/>
      <c r="C216" s="17"/>
      <c r="D216" s="17"/>
    </row>
    <row r="217" spans="1:4" x14ac:dyDescent="0.2">
      <c r="A217" s="19"/>
      <c r="B217" s="17"/>
      <c r="C217" s="17"/>
      <c r="D217" s="17"/>
    </row>
    <row r="218" spans="1:4" x14ac:dyDescent="0.2">
      <c r="A218" s="19"/>
      <c r="B218" s="17"/>
      <c r="C218" s="17"/>
      <c r="D218" s="17"/>
    </row>
    <row r="219" spans="1:4" x14ac:dyDescent="0.2">
      <c r="A219" s="19"/>
      <c r="B219" s="17"/>
      <c r="C219" s="17"/>
      <c r="D219" s="17"/>
    </row>
    <row r="220" spans="1:4" x14ac:dyDescent="0.2">
      <c r="A220" s="19"/>
      <c r="B220" s="17"/>
      <c r="C220" s="17"/>
      <c r="D220" s="17"/>
    </row>
    <row r="221" spans="1:4" x14ac:dyDescent="0.2">
      <c r="A221" s="19"/>
      <c r="B221" s="17"/>
      <c r="C221" s="17"/>
      <c r="D221" s="17"/>
    </row>
    <row r="222" spans="1:4" x14ac:dyDescent="0.2">
      <c r="A222" s="19"/>
      <c r="B222" s="17"/>
      <c r="C222" s="17"/>
      <c r="D222" s="17"/>
    </row>
    <row r="223" spans="1:4" x14ac:dyDescent="0.2">
      <c r="A223" s="19"/>
      <c r="B223" s="17"/>
      <c r="C223" s="17"/>
      <c r="D223" s="17"/>
    </row>
    <row r="224" spans="1:4" x14ac:dyDescent="0.2">
      <c r="A224" s="19"/>
      <c r="B224" s="17"/>
      <c r="C224" s="17"/>
      <c r="D224" s="17"/>
    </row>
    <row r="225" spans="1:4" x14ac:dyDescent="0.2">
      <c r="A225" s="19"/>
      <c r="B225" s="17"/>
      <c r="C225" s="17"/>
      <c r="D225" s="17"/>
    </row>
    <row r="226" spans="1:4" x14ac:dyDescent="0.2">
      <c r="A226" s="19"/>
      <c r="B226" s="17"/>
      <c r="C226" s="17"/>
      <c r="D226" s="17"/>
    </row>
    <row r="227" spans="1:4" x14ac:dyDescent="0.2">
      <c r="A227" s="19"/>
      <c r="B227" s="17"/>
      <c r="C227" s="17"/>
      <c r="D227" s="17"/>
    </row>
    <row r="228" spans="1:4" x14ac:dyDescent="0.2">
      <c r="A228" s="19"/>
      <c r="B228" s="17"/>
      <c r="C228" s="17"/>
      <c r="D228" s="17"/>
    </row>
    <row r="229" spans="1:4" x14ac:dyDescent="0.2">
      <c r="A229" s="19"/>
      <c r="B229" s="17"/>
      <c r="C229" s="17"/>
      <c r="D229" s="17"/>
    </row>
    <row r="230" spans="1:4" x14ac:dyDescent="0.2">
      <c r="A230" s="19"/>
      <c r="B230" s="17"/>
      <c r="C230" s="17"/>
      <c r="D230" s="17"/>
    </row>
    <row r="231" spans="1:4" x14ac:dyDescent="0.2">
      <c r="A231" s="19"/>
      <c r="B231" s="17"/>
      <c r="C231" s="17"/>
      <c r="D231" s="17"/>
    </row>
    <row r="232" spans="1:4" x14ac:dyDescent="0.2">
      <c r="A232" s="19"/>
      <c r="B232" s="17"/>
      <c r="C232" s="17"/>
      <c r="D232" s="17"/>
    </row>
    <row r="233" spans="1:4" x14ac:dyDescent="0.2">
      <c r="A233" s="19"/>
      <c r="B233" s="17"/>
      <c r="C233" s="17"/>
      <c r="D233" s="17"/>
    </row>
    <row r="234" spans="1:4" x14ac:dyDescent="0.2">
      <c r="A234" s="19"/>
      <c r="B234" s="17"/>
      <c r="C234" s="17"/>
      <c r="D234" s="17"/>
    </row>
    <row r="235" spans="1:4" x14ac:dyDescent="0.2">
      <c r="A235" s="19"/>
      <c r="B235" s="17"/>
      <c r="C235" s="17"/>
      <c r="D235" s="17"/>
    </row>
    <row r="236" spans="1:4" x14ac:dyDescent="0.2">
      <c r="A236" s="19"/>
      <c r="B236" s="17"/>
      <c r="C236" s="17"/>
      <c r="D236" s="17"/>
    </row>
    <row r="237" spans="1:4" x14ac:dyDescent="0.2">
      <c r="A237" s="19"/>
      <c r="B237" s="17"/>
      <c r="C237" s="17"/>
      <c r="D237" s="17"/>
    </row>
    <row r="238" spans="1:4" x14ac:dyDescent="0.2">
      <c r="A238" s="19"/>
      <c r="B238" s="17"/>
      <c r="C238" s="17"/>
      <c r="D238" s="17"/>
    </row>
    <row r="239" spans="1:4" x14ac:dyDescent="0.2">
      <c r="A239" s="19"/>
      <c r="B239" s="17"/>
      <c r="C239" s="17"/>
      <c r="D239" s="17"/>
    </row>
    <row r="240" spans="1:4" x14ac:dyDescent="0.2">
      <c r="A240" s="19"/>
      <c r="B240" s="17"/>
      <c r="C240" s="17"/>
      <c r="D240" s="17"/>
    </row>
    <row r="241" spans="1:4" x14ac:dyDescent="0.2">
      <c r="A241" s="19"/>
      <c r="B241" s="17"/>
      <c r="C241" s="17"/>
      <c r="D241" s="17"/>
    </row>
    <row r="242" spans="1:4" x14ac:dyDescent="0.2">
      <c r="A242" s="19"/>
      <c r="B242" s="17"/>
      <c r="C242" s="17"/>
      <c r="D242" s="17"/>
    </row>
    <row r="243" spans="1:4" x14ac:dyDescent="0.2">
      <c r="A243" s="19"/>
      <c r="B243" s="17"/>
      <c r="C243" s="17"/>
      <c r="D243" s="17"/>
    </row>
    <row r="244" spans="1:4" x14ac:dyDescent="0.2">
      <c r="A244" s="19"/>
      <c r="B244" s="17"/>
      <c r="C244" s="17"/>
      <c r="D244" s="17"/>
    </row>
    <row r="245" spans="1:4" x14ac:dyDescent="0.2">
      <c r="A245" s="19"/>
      <c r="B245" s="17"/>
      <c r="C245" s="17"/>
      <c r="D245" s="17"/>
    </row>
    <row r="246" spans="1:4" x14ac:dyDescent="0.2">
      <c r="A246" s="19"/>
      <c r="B246" s="17"/>
      <c r="C246" s="17"/>
      <c r="D246" s="17"/>
    </row>
    <row r="247" spans="1:4" x14ac:dyDescent="0.2">
      <c r="A247" s="19"/>
      <c r="B247" s="17"/>
      <c r="C247" s="17"/>
      <c r="D247" s="17"/>
    </row>
    <row r="248" spans="1:4" x14ac:dyDescent="0.2">
      <c r="A248" s="19"/>
      <c r="B248" s="17"/>
      <c r="C248" s="17"/>
      <c r="D248" s="17"/>
    </row>
    <row r="249" spans="1:4" x14ac:dyDescent="0.2">
      <c r="A249" s="19"/>
      <c r="B249" s="17"/>
      <c r="C249" s="17"/>
      <c r="D249" s="17"/>
    </row>
    <row r="250" spans="1:4" x14ac:dyDescent="0.2">
      <c r="A250" s="19"/>
      <c r="B250" s="17"/>
      <c r="C250" s="17"/>
      <c r="D250" s="17"/>
    </row>
    <row r="251" spans="1:4" x14ac:dyDescent="0.2">
      <c r="A251" s="19"/>
      <c r="B251" s="17"/>
      <c r="C251" s="17"/>
      <c r="D251" s="17"/>
    </row>
    <row r="252" spans="1:4" x14ac:dyDescent="0.2">
      <c r="A252" s="19"/>
      <c r="B252" s="17"/>
      <c r="C252" s="17"/>
      <c r="D252" s="17"/>
    </row>
    <row r="253" spans="1:4" x14ac:dyDescent="0.2">
      <c r="A253" s="19"/>
      <c r="B253" s="17"/>
      <c r="C253" s="17"/>
      <c r="D253" s="17"/>
    </row>
    <row r="254" spans="1:4" x14ac:dyDescent="0.2">
      <c r="A254" s="19"/>
      <c r="B254" s="17"/>
      <c r="C254" s="17"/>
      <c r="D254" s="17"/>
    </row>
    <row r="255" spans="1:4" x14ac:dyDescent="0.2">
      <c r="A255" s="19"/>
      <c r="B255" s="17"/>
      <c r="C255" s="17"/>
      <c r="D255" s="17"/>
    </row>
    <row r="256" spans="1:4" x14ac:dyDescent="0.2">
      <c r="A256" s="19"/>
      <c r="B256" s="17"/>
      <c r="C256" s="17"/>
      <c r="D256" s="17"/>
    </row>
    <row r="257" spans="1:4" x14ac:dyDescent="0.2">
      <c r="A257" s="19"/>
      <c r="B257" s="17"/>
      <c r="C257" s="17"/>
      <c r="D257" s="17"/>
    </row>
    <row r="258" spans="1:4" x14ac:dyDescent="0.2">
      <c r="A258" s="19"/>
      <c r="B258" s="17"/>
      <c r="C258" s="17"/>
      <c r="D258" s="17"/>
    </row>
    <row r="259" spans="1:4" x14ac:dyDescent="0.2">
      <c r="A259" s="19"/>
      <c r="B259" s="17"/>
      <c r="C259" s="17"/>
      <c r="D259" s="17"/>
    </row>
    <row r="260" spans="1:4" x14ac:dyDescent="0.2">
      <c r="A260" s="19"/>
      <c r="B260" s="17"/>
      <c r="C260" s="17"/>
      <c r="D260" s="17"/>
    </row>
    <row r="261" spans="1:4" x14ac:dyDescent="0.2">
      <c r="A261" s="19"/>
      <c r="B261" s="17"/>
      <c r="C261" s="17"/>
      <c r="D261" s="17"/>
    </row>
    <row r="262" spans="1:4" x14ac:dyDescent="0.2">
      <c r="A262" s="19"/>
      <c r="B262" s="17"/>
      <c r="C262" s="17"/>
      <c r="D262" s="17"/>
    </row>
    <row r="263" spans="1:4" x14ac:dyDescent="0.2">
      <c r="A263" s="19"/>
      <c r="B263" s="17"/>
      <c r="C263" s="17"/>
      <c r="D263" s="17"/>
    </row>
    <row r="264" spans="1:4" x14ac:dyDescent="0.2">
      <c r="A264" s="19"/>
      <c r="B264" s="17"/>
      <c r="C264" s="17"/>
      <c r="D264" s="17"/>
    </row>
    <row r="265" spans="1:4" x14ac:dyDescent="0.2">
      <c r="A265" s="19"/>
      <c r="B265" s="17"/>
      <c r="C265" s="17"/>
      <c r="D265" s="17"/>
    </row>
    <row r="266" spans="1:4" x14ac:dyDescent="0.2">
      <c r="A266" s="19"/>
      <c r="B266" s="17"/>
      <c r="C266" s="17"/>
      <c r="D266" s="17"/>
    </row>
    <row r="267" spans="1:4" x14ac:dyDescent="0.2">
      <c r="A267" s="19"/>
      <c r="B267" s="17"/>
      <c r="C267" s="17"/>
      <c r="D267" s="17"/>
    </row>
    <row r="268" spans="1:4" x14ac:dyDescent="0.2">
      <c r="A268" s="19"/>
      <c r="B268" s="17"/>
      <c r="C268" s="17"/>
      <c r="D268" s="17"/>
    </row>
    <row r="269" spans="1:4" x14ac:dyDescent="0.2">
      <c r="A269" s="19"/>
      <c r="B269" s="17"/>
      <c r="C269" s="17"/>
      <c r="D269" s="17"/>
    </row>
    <row r="270" spans="1:4" x14ac:dyDescent="0.2">
      <c r="A270" s="19"/>
      <c r="B270" s="17"/>
      <c r="C270" s="17"/>
      <c r="D270" s="17"/>
    </row>
    <row r="271" spans="1:4" x14ac:dyDescent="0.2">
      <c r="A271" s="19"/>
      <c r="B271" s="17"/>
      <c r="C271" s="17"/>
      <c r="D271" s="17"/>
    </row>
    <row r="272" spans="1:4" x14ac:dyDescent="0.2">
      <c r="A272" s="19"/>
      <c r="B272" s="17"/>
      <c r="C272" s="17"/>
      <c r="D272" s="17"/>
    </row>
    <row r="273" spans="1:4" x14ac:dyDescent="0.2">
      <c r="A273" s="19"/>
      <c r="B273" s="17"/>
      <c r="C273" s="17"/>
      <c r="D273" s="17"/>
    </row>
    <row r="274" spans="1:4" x14ac:dyDescent="0.2">
      <c r="A274" s="19"/>
      <c r="B274" s="17"/>
      <c r="C274" s="17"/>
      <c r="D274" s="17"/>
    </row>
    <row r="275" spans="1:4" x14ac:dyDescent="0.2">
      <c r="A275" s="19"/>
      <c r="B275" s="17"/>
      <c r="C275" s="17"/>
      <c r="D275" s="17"/>
    </row>
    <row r="276" spans="1:4" x14ac:dyDescent="0.2">
      <c r="A276" s="19"/>
      <c r="B276" s="17"/>
      <c r="C276" s="17"/>
      <c r="D276" s="17"/>
    </row>
    <row r="277" spans="1:4" x14ac:dyDescent="0.2">
      <c r="A277" s="19"/>
      <c r="B277" s="17"/>
      <c r="C277" s="17"/>
      <c r="D277" s="17"/>
    </row>
    <row r="278" spans="1:4" x14ac:dyDescent="0.2">
      <c r="A278" s="19"/>
      <c r="B278" s="17"/>
      <c r="C278" s="17"/>
      <c r="D278" s="17"/>
    </row>
    <row r="279" spans="1:4" x14ac:dyDescent="0.2">
      <c r="A279" s="19"/>
      <c r="B279" s="17"/>
      <c r="C279" s="17"/>
      <c r="D279" s="17"/>
    </row>
    <row r="280" spans="1:4" x14ac:dyDescent="0.2">
      <c r="A280" s="19"/>
      <c r="B280" s="17"/>
      <c r="C280" s="17"/>
      <c r="D280" s="17"/>
    </row>
    <row r="281" spans="1:4" x14ac:dyDescent="0.2">
      <c r="A281" s="19"/>
      <c r="B281" s="17"/>
      <c r="C281" s="17"/>
      <c r="D281" s="17"/>
    </row>
    <row r="282" spans="1:4" x14ac:dyDescent="0.2">
      <c r="A282" s="19"/>
      <c r="B282" s="17"/>
      <c r="C282" s="17"/>
      <c r="D282" s="17"/>
    </row>
    <row r="283" spans="1:4" x14ac:dyDescent="0.2">
      <c r="A283" s="19"/>
      <c r="B283" s="17"/>
      <c r="C283" s="17"/>
      <c r="D283" s="17"/>
    </row>
    <row r="284" spans="1:4" x14ac:dyDescent="0.2">
      <c r="A284" s="19"/>
      <c r="B284" s="17"/>
      <c r="C284" s="17"/>
      <c r="D284" s="17"/>
    </row>
    <row r="285" spans="1:4" x14ac:dyDescent="0.2">
      <c r="A285" s="19"/>
      <c r="B285" s="17"/>
      <c r="C285" s="17"/>
      <c r="D285" s="17"/>
    </row>
    <row r="286" spans="1:4" x14ac:dyDescent="0.2">
      <c r="A286" s="19"/>
      <c r="B286" s="17"/>
      <c r="C286" s="17"/>
      <c r="D286" s="17"/>
    </row>
    <row r="287" spans="1:4" x14ac:dyDescent="0.2">
      <c r="A287" s="19"/>
      <c r="B287" s="17"/>
      <c r="C287" s="17"/>
      <c r="D287" s="17"/>
    </row>
    <row r="288" spans="1:4" x14ac:dyDescent="0.2">
      <c r="A288" s="19"/>
      <c r="B288" s="17"/>
      <c r="C288" s="17"/>
      <c r="D288" s="17"/>
    </row>
    <row r="289" spans="1:4" x14ac:dyDescent="0.2">
      <c r="A289" s="19"/>
      <c r="B289" s="17"/>
      <c r="C289" s="17"/>
      <c r="D289" s="17"/>
    </row>
    <row r="290" spans="1:4" x14ac:dyDescent="0.2">
      <c r="A290" s="19"/>
      <c r="B290" s="17"/>
      <c r="C290" s="17"/>
      <c r="D290" s="17"/>
    </row>
    <row r="291" spans="1:4" x14ac:dyDescent="0.2">
      <c r="A291" s="19"/>
      <c r="B291" s="17"/>
      <c r="C291" s="17"/>
      <c r="D291" s="17"/>
    </row>
    <row r="292" spans="1:4" x14ac:dyDescent="0.2">
      <c r="A292" s="19"/>
      <c r="B292" s="17"/>
      <c r="C292" s="17"/>
      <c r="D292" s="17"/>
    </row>
    <row r="293" spans="1:4" x14ac:dyDescent="0.2">
      <c r="A293" s="19"/>
      <c r="B293" s="17"/>
      <c r="C293" s="17"/>
      <c r="D293" s="17"/>
    </row>
    <row r="294" spans="1:4" x14ac:dyDescent="0.2">
      <c r="A294" s="19"/>
      <c r="B294" s="17"/>
      <c r="C294" s="17"/>
      <c r="D294" s="17"/>
    </row>
    <row r="295" spans="1:4" x14ac:dyDescent="0.2">
      <c r="A295" s="19"/>
      <c r="B295" s="17"/>
      <c r="C295" s="17"/>
      <c r="D295" s="17"/>
    </row>
    <row r="296" spans="1:4" x14ac:dyDescent="0.2">
      <c r="A296" s="19"/>
      <c r="B296" s="17"/>
      <c r="C296" s="17"/>
      <c r="D296" s="17"/>
    </row>
    <row r="297" spans="1:4" x14ac:dyDescent="0.2">
      <c r="A297" s="19"/>
      <c r="B297" s="17"/>
      <c r="C297" s="17"/>
      <c r="D297" s="17"/>
    </row>
    <row r="298" spans="1:4" x14ac:dyDescent="0.2">
      <c r="A298" s="19"/>
      <c r="B298" s="17"/>
      <c r="C298" s="17"/>
      <c r="D298" s="17"/>
    </row>
    <row r="299" spans="1:4" x14ac:dyDescent="0.2">
      <c r="A299" s="19"/>
      <c r="B299" s="17"/>
      <c r="C299" s="17"/>
      <c r="D299" s="17"/>
    </row>
    <row r="300" spans="1:4" x14ac:dyDescent="0.2">
      <c r="A300" s="19"/>
      <c r="B300" s="17"/>
      <c r="C300" s="17"/>
      <c r="D300" s="17"/>
    </row>
    <row r="301" spans="1:4" x14ac:dyDescent="0.2">
      <c r="A301" s="19"/>
      <c r="B301" s="17"/>
      <c r="C301" s="17"/>
      <c r="D301" s="17"/>
    </row>
    <row r="302" spans="1:4" x14ac:dyDescent="0.2">
      <c r="A302" s="19"/>
      <c r="B302" s="17"/>
      <c r="C302" s="17"/>
      <c r="D302" s="17"/>
    </row>
    <row r="303" spans="1:4" x14ac:dyDescent="0.2">
      <c r="A303" s="19"/>
      <c r="B303" s="17"/>
      <c r="C303" s="17"/>
      <c r="D303" s="17"/>
    </row>
    <row r="304" spans="1:4" x14ac:dyDescent="0.2">
      <c r="A304" s="19"/>
      <c r="B304" s="17"/>
      <c r="C304" s="17"/>
      <c r="D304" s="17"/>
    </row>
    <row r="305" spans="1:4" x14ac:dyDescent="0.2">
      <c r="A305" s="19"/>
      <c r="B305" s="17"/>
      <c r="C305" s="17"/>
      <c r="D305" s="17"/>
    </row>
    <row r="306" spans="1:4" x14ac:dyDescent="0.2">
      <c r="A306" s="19"/>
      <c r="B306" s="17"/>
      <c r="C306" s="17"/>
      <c r="D306" s="17"/>
    </row>
    <row r="307" spans="1:4" x14ac:dyDescent="0.2">
      <c r="A307" s="19"/>
      <c r="B307" s="17"/>
      <c r="C307" s="17"/>
      <c r="D307" s="17"/>
    </row>
    <row r="308" spans="1:4" x14ac:dyDescent="0.2">
      <c r="A308" s="19"/>
      <c r="B308" s="17"/>
      <c r="C308" s="17"/>
      <c r="D308" s="17"/>
    </row>
    <row r="309" spans="1:4" x14ac:dyDescent="0.2">
      <c r="A309" s="19"/>
      <c r="B309" s="17"/>
      <c r="C309" s="17"/>
      <c r="D309" s="17"/>
    </row>
    <row r="310" spans="1:4" x14ac:dyDescent="0.2">
      <c r="A310" s="19"/>
      <c r="B310" s="17"/>
      <c r="C310" s="17"/>
      <c r="D310" s="17"/>
    </row>
    <row r="311" spans="1:4" x14ac:dyDescent="0.2">
      <c r="A311" s="19"/>
      <c r="B311" s="17"/>
      <c r="C311" s="17"/>
      <c r="D311" s="17"/>
    </row>
    <row r="312" spans="1:4" x14ac:dyDescent="0.2">
      <c r="A312" s="19"/>
      <c r="B312" s="17"/>
      <c r="C312" s="17"/>
      <c r="D312" s="17"/>
    </row>
    <row r="313" spans="1:4" x14ac:dyDescent="0.2">
      <c r="A313" s="19"/>
      <c r="B313" s="17"/>
      <c r="C313" s="17"/>
      <c r="D313" s="17"/>
    </row>
    <row r="314" spans="1:4" x14ac:dyDescent="0.2">
      <c r="A314" s="19"/>
      <c r="B314" s="17"/>
      <c r="C314" s="17"/>
      <c r="D314" s="17"/>
    </row>
    <row r="315" spans="1:4" x14ac:dyDescent="0.2">
      <c r="A315" s="19"/>
      <c r="B315" s="17"/>
      <c r="C315" s="17"/>
      <c r="D315" s="17"/>
    </row>
    <row r="316" spans="1:4" x14ac:dyDescent="0.2">
      <c r="A316" s="19"/>
      <c r="B316" s="17"/>
      <c r="C316" s="17"/>
      <c r="D316" s="17"/>
    </row>
    <row r="317" spans="1:4" x14ac:dyDescent="0.2">
      <c r="A317" s="19"/>
      <c r="B317" s="17"/>
      <c r="C317" s="17"/>
      <c r="D317" s="17"/>
    </row>
    <row r="318" spans="1:4" x14ac:dyDescent="0.2">
      <c r="A318" s="19"/>
      <c r="B318" s="17"/>
      <c r="C318" s="17"/>
      <c r="D318" s="17"/>
    </row>
    <row r="319" spans="1:4" x14ac:dyDescent="0.2">
      <c r="A319" s="19"/>
      <c r="B319" s="17"/>
      <c r="C319" s="17"/>
      <c r="D319" s="17"/>
    </row>
    <row r="320" spans="1:4" x14ac:dyDescent="0.2">
      <c r="A320" s="19"/>
      <c r="B320" s="17"/>
      <c r="C320" s="17"/>
      <c r="D320" s="17"/>
    </row>
    <row r="321" spans="1:4" x14ac:dyDescent="0.2">
      <c r="A321" s="19"/>
      <c r="B321" s="17"/>
      <c r="C321" s="17"/>
      <c r="D321" s="17"/>
    </row>
    <row r="322" spans="1:4" x14ac:dyDescent="0.2">
      <c r="A322" s="19"/>
      <c r="B322" s="17"/>
      <c r="C322" s="17"/>
      <c r="D322" s="17"/>
    </row>
    <row r="323" spans="1:4" x14ac:dyDescent="0.2">
      <c r="A323" s="19"/>
      <c r="B323" s="17"/>
      <c r="C323" s="17"/>
      <c r="D323" s="17"/>
    </row>
    <row r="324" spans="1:4" x14ac:dyDescent="0.2">
      <c r="A324" s="19"/>
      <c r="B324" s="17"/>
      <c r="C324" s="17"/>
      <c r="D324" s="17"/>
    </row>
    <row r="325" spans="1:4" x14ac:dyDescent="0.2">
      <c r="A325" s="19"/>
      <c r="B325" s="17"/>
      <c r="C325" s="17"/>
      <c r="D325" s="17"/>
    </row>
    <row r="326" spans="1:4" x14ac:dyDescent="0.2">
      <c r="A326" s="19"/>
      <c r="B326" s="17"/>
      <c r="C326" s="17"/>
      <c r="D326" s="17"/>
    </row>
    <row r="327" spans="1:4" x14ac:dyDescent="0.2">
      <c r="A327" s="19"/>
      <c r="B327" s="17"/>
      <c r="C327" s="17"/>
      <c r="D327" s="17"/>
    </row>
    <row r="328" spans="1:4" x14ac:dyDescent="0.2">
      <c r="A328" s="19"/>
      <c r="B328" s="17"/>
      <c r="C328" s="17"/>
      <c r="D328" s="17"/>
    </row>
    <row r="329" spans="1:4" x14ac:dyDescent="0.2">
      <c r="A329" s="19"/>
      <c r="B329" s="17"/>
      <c r="C329" s="17"/>
      <c r="D329" s="17"/>
    </row>
    <row r="330" spans="1:4" x14ac:dyDescent="0.2">
      <c r="A330" s="19"/>
      <c r="B330" s="17"/>
      <c r="C330" s="17"/>
      <c r="D330" s="17"/>
    </row>
    <row r="331" spans="1:4" x14ac:dyDescent="0.2">
      <c r="A331" s="19"/>
      <c r="B331" s="17"/>
      <c r="C331" s="17"/>
      <c r="D331" s="17"/>
    </row>
    <row r="332" spans="1:4" x14ac:dyDescent="0.2">
      <c r="A332" s="19"/>
      <c r="B332" s="17"/>
      <c r="C332" s="17"/>
      <c r="D332" s="17"/>
    </row>
    <row r="333" spans="1:4" x14ac:dyDescent="0.2">
      <c r="A333" s="19"/>
      <c r="B333" s="17"/>
      <c r="C333" s="17"/>
      <c r="D333" s="17"/>
    </row>
    <row r="334" spans="1:4" x14ac:dyDescent="0.2">
      <c r="A334" s="19"/>
      <c r="B334" s="17"/>
      <c r="C334" s="17"/>
      <c r="D334" s="17"/>
    </row>
    <row r="335" spans="1:4" x14ac:dyDescent="0.2">
      <c r="A335" s="19"/>
      <c r="B335" s="17"/>
      <c r="C335" s="17"/>
      <c r="D335" s="17"/>
    </row>
    <row r="336" spans="1:4" x14ac:dyDescent="0.2">
      <c r="A336" s="19"/>
      <c r="B336" s="17"/>
      <c r="C336" s="17"/>
      <c r="D336" s="17"/>
    </row>
    <row r="337" spans="1:4" x14ac:dyDescent="0.2">
      <c r="A337" s="19"/>
      <c r="B337" s="17"/>
      <c r="C337" s="17"/>
      <c r="D337" s="17"/>
    </row>
    <row r="338" spans="1:4" x14ac:dyDescent="0.2">
      <c r="A338" s="19"/>
      <c r="B338" s="17"/>
      <c r="C338" s="17"/>
      <c r="D338" s="17"/>
    </row>
    <row r="339" spans="1:4" x14ac:dyDescent="0.2">
      <c r="A339" s="19"/>
      <c r="B339" s="17"/>
      <c r="C339" s="17"/>
      <c r="D339" s="17"/>
    </row>
    <row r="340" spans="1:4" x14ac:dyDescent="0.2">
      <c r="A340" s="19"/>
      <c r="B340" s="17"/>
      <c r="C340" s="17"/>
      <c r="D340" s="17"/>
    </row>
    <row r="341" spans="1:4" x14ac:dyDescent="0.2">
      <c r="A341" s="19"/>
      <c r="B341" s="17"/>
      <c r="C341" s="17"/>
      <c r="D341" s="17"/>
    </row>
    <row r="342" spans="1:4" x14ac:dyDescent="0.2">
      <c r="A342" s="19"/>
      <c r="B342" s="17"/>
      <c r="C342" s="17"/>
      <c r="D342" s="17"/>
    </row>
    <row r="343" spans="1:4" x14ac:dyDescent="0.2">
      <c r="A343" s="19"/>
      <c r="B343" s="17"/>
      <c r="C343" s="17"/>
      <c r="D343" s="17"/>
    </row>
    <row r="344" spans="1:4" x14ac:dyDescent="0.2">
      <c r="A344" s="19"/>
      <c r="B344" s="17"/>
      <c r="C344" s="17"/>
      <c r="D344" s="17"/>
    </row>
    <row r="345" spans="1:4" x14ac:dyDescent="0.2">
      <c r="A345" s="19"/>
      <c r="B345" s="17"/>
      <c r="C345" s="17"/>
      <c r="D345" s="17"/>
    </row>
    <row r="346" spans="1:4" x14ac:dyDescent="0.2">
      <c r="A346" s="19"/>
      <c r="B346" s="17"/>
      <c r="C346" s="17"/>
      <c r="D346" s="17"/>
    </row>
    <row r="347" spans="1:4" x14ac:dyDescent="0.2">
      <c r="A347" s="19"/>
      <c r="B347" s="17"/>
      <c r="C347" s="17"/>
      <c r="D347" s="17"/>
    </row>
    <row r="348" spans="1:4" x14ac:dyDescent="0.2">
      <c r="A348" s="19"/>
      <c r="B348" s="17"/>
      <c r="C348" s="17"/>
      <c r="D348" s="17"/>
    </row>
    <row r="349" spans="1:4" x14ac:dyDescent="0.2">
      <c r="A349" s="19"/>
      <c r="B349" s="17"/>
      <c r="C349" s="17"/>
      <c r="D349" s="17"/>
    </row>
    <row r="350" spans="1:4" x14ac:dyDescent="0.2">
      <c r="A350" s="19"/>
      <c r="B350" s="17"/>
      <c r="C350" s="17"/>
      <c r="D350" s="17"/>
    </row>
    <row r="351" spans="1:4" x14ac:dyDescent="0.2">
      <c r="A351" s="19"/>
      <c r="B351" s="17"/>
      <c r="C351" s="17"/>
      <c r="D351" s="17"/>
    </row>
    <row r="352" spans="1:4" x14ac:dyDescent="0.2">
      <c r="A352" s="19"/>
      <c r="B352" s="17"/>
      <c r="C352" s="17"/>
      <c r="D352" s="17"/>
    </row>
    <row r="353" spans="1:4" x14ac:dyDescent="0.2">
      <c r="A353" s="19"/>
      <c r="B353" s="17"/>
      <c r="C353" s="17"/>
      <c r="D353" s="17"/>
    </row>
    <row r="354" spans="1:4" x14ac:dyDescent="0.2">
      <c r="A354" s="19"/>
      <c r="B354" s="17"/>
      <c r="C354" s="17"/>
      <c r="D354" s="17"/>
    </row>
    <row r="355" spans="1:4" x14ac:dyDescent="0.2">
      <c r="A355" s="19"/>
      <c r="B355" s="17"/>
      <c r="C355" s="17"/>
      <c r="D355" s="17"/>
    </row>
    <row r="356" spans="1:4" x14ac:dyDescent="0.2">
      <c r="A356" s="19"/>
      <c r="B356" s="17"/>
      <c r="C356" s="17"/>
      <c r="D356" s="17"/>
    </row>
    <row r="357" spans="1:4" x14ac:dyDescent="0.2">
      <c r="A357" s="19"/>
      <c r="B357" s="17"/>
      <c r="C357" s="17"/>
      <c r="D357" s="17"/>
    </row>
    <row r="358" spans="1:4" x14ac:dyDescent="0.2">
      <c r="A358" s="19"/>
      <c r="B358" s="17"/>
      <c r="C358" s="17"/>
      <c r="D358" s="17"/>
    </row>
    <row r="359" spans="1:4" x14ac:dyDescent="0.2">
      <c r="A359" s="19"/>
      <c r="B359" s="17"/>
      <c r="C359" s="17"/>
      <c r="D359" s="17"/>
    </row>
    <row r="360" spans="1:4" x14ac:dyDescent="0.2">
      <c r="A360" s="19"/>
      <c r="B360" s="17"/>
      <c r="C360" s="17"/>
      <c r="D360" s="17"/>
    </row>
    <row r="361" spans="1:4" x14ac:dyDescent="0.2">
      <c r="A361" s="19"/>
      <c r="B361" s="17"/>
      <c r="C361" s="17"/>
      <c r="D361" s="17"/>
    </row>
    <row r="362" spans="1:4" x14ac:dyDescent="0.2">
      <c r="A362" s="19"/>
      <c r="B362" s="17"/>
      <c r="C362" s="17"/>
      <c r="D362" s="17"/>
    </row>
    <row r="363" spans="1:4" x14ac:dyDescent="0.2">
      <c r="A363" s="19"/>
      <c r="B363" s="17"/>
      <c r="C363" s="17"/>
      <c r="D363" s="17"/>
    </row>
    <row r="364" spans="1:4" x14ac:dyDescent="0.2">
      <c r="A364" s="19"/>
      <c r="B364" s="17"/>
      <c r="C364" s="17"/>
      <c r="D364" s="17"/>
    </row>
    <row r="365" spans="1:4" x14ac:dyDescent="0.2">
      <c r="A365" s="19"/>
      <c r="B365" s="17"/>
      <c r="C365" s="17"/>
      <c r="D365" s="17"/>
    </row>
    <row r="366" spans="1:4" x14ac:dyDescent="0.2">
      <c r="A366" s="19"/>
      <c r="B366" s="17"/>
      <c r="C366" s="17"/>
      <c r="D366" s="17"/>
    </row>
    <row r="367" spans="1:4" x14ac:dyDescent="0.2">
      <c r="A367" s="19"/>
      <c r="B367" s="17"/>
      <c r="C367" s="17"/>
      <c r="D367" s="17"/>
    </row>
    <row r="368" spans="1:4" x14ac:dyDescent="0.2">
      <c r="A368" s="19"/>
      <c r="B368" s="17"/>
      <c r="C368" s="17"/>
      <c r="D368" s="17"/>
    </row>
    <row r="369" spans="1:4" x14ac:dyDescent="0.2">
      <c r="A369" s="19"/>
      <c r="B369" s="17"/>
      <c r="C369" s="17"/>
      <c r="D369" s="17"/>
    </row>
    <row r="370" spans="1:4" x14ac:dyDescent="0.2">
      <c r="A370" s="19"/>
      <c r="B370" s="17"/>
      <c r="C370" s="17"/>
      <c r="D370" s="17"/>
    </row>
    <row r="371" spans="1:4" x14ac:dyDescent="0.2">
      <c r="A371" s="19"/>
      <c r="B371" s="17"/>
      <c r="C371" s="17"/>
      <c r="D371" s="17"/>
    </row>
    <row r="372" spans="1:4" x14ac:dyDescent="0.2">
      <c r="A372" s="19"/>
      <c r="B372" s="17"/>
      <c r="C372" s="17"/>
      <c r="D372" s="17"/>
    </row>
    <row r="373" spans="1:4" x14ac:dyDescent="0.2">
      <c r="A373" s="19"/>
      <c r="B373" s="17"/>
      <c r="C373" s="17"/>
      <c r="D373" s="17"/>
    </row>
    <row r="374" spans="1:4" x14ac:dyDescent="0.2">
      <c r="A374" s="19"/>
      <c r="B374" s="17"/>
      <c r="C374" s="17"/>
      <c r="D374" s="17"/>
    </row>
    <row r="375" spans="1:4" x14ac:dyDescent="0.2">
      <c r="A375" s="19"/>
      <c r="B375" s="17"/>
      <c r="C375" s="17"/>
      <c r="D375" s="17"/>
    </row>
    <row r="376" spans="1:4" x14ac:dyDescent="0.2">
      <c r="A376" s="19"/>
      <c r="B376" s="17"/>
      <c r="C376" s="17"/>
      <c r="D376" s="17"/>
    </row>
    <row r="377" spans="1:4" x14ac:dyDescent="0.2">
      <c r="A377" s="19"/>
      <c r="B377" s="17"/>
      <c r="C377" s="17"/>
      <c r="D377" s="17"/>
    </row>
    <row r="378" spans="1:4" x14ac:dyDescent="0.2">
      <c r="A378" s="19"/>
      <c r="B378" s="17"/>
      <c r="C378" s="17"/>
      <c r="D378" s="17"/>
    </row>
    <row r="379" spans="1:4" x14ac:dyDescent="0.2">
      <c r="A379" s="19"/>
      <c r="B379" s="17"/>
      <c r="C379" s="17"/>
      <c r="D379" s="17"/>
    </row>
    <row r="380" spans="1:4" x14ac:dyDescent="0.2">
      <c r="A380" s="19"/>
      <c r="B380" s="17"/>
      <c r="C380" s="17"/>
      <c r="D380" s="17"/>
    </row>
    <row r="381" spans="1:4" x14ac:dyDescent="0.2">
      <c r="A381" s="19"/>
      <c r="B381" s="17"/>
      <c r="C381" s="17"/>
      <c r="D381" s="17"/>
    </row>
    <row r="382" spans="1:4" x14ac:dyDescent="0.2">
      <c r="A382" s="19"/>
      <c r="B382" s="17"/>
      <c r="C382" s="17"/>
      <c r="D382" s="17"/>
    </row>
    <row r="383" spans="1:4" x14ac:dyDescent="0.2">
      <c r="A383" s="19"/>
      <c r="B383" s="17"/>
      <c r="C383" s="17"/>
      <c r="D383" s="17"/>
    </row>
    <row r="384" spans="1:4" x14ac:dyDescent="0.2">
      <c r="A384" s="19"/>
      <c r="B384" s="17"/>
      <c r="C384" s="17"/>
      <c r="D384" s="17"/>
    </row>
    <row r="385" spans="1:4" x14ac:dyDescent="0.2">
      <c r="A385" s="19"/>
      <c r="B385" s="17"/>
      <c r="C385" s="17"/>
      <c r="D385" s="17"/>
    </row>
    <row r="386" spans="1:4" x14ac:dyDescent="0.2">
      <c r="A386" s="19"/>
      <c r="B386" s="17"/>
      <c r="C386" s="17"/>
      <c r="D386" s="17"/>
    </row>
    <row r="387" spans="1:4" x14ac:dyDescent="0.2">
      <c r="A387" s="19"/>
      <c r="B387" s="17"/>
      <c r="C387" s="17"/>
      <c r="D387" s="17"/>
    </row>
    <row r="388" spans="1:4" x14ac:dyDescent="0.2">
      <c r="A388" s="19"/>
      <c r="B388" s="17"/>
      <c r="C388" s="17"/>
      <c r="D388" s="17"/>
    </row>
    <row r="389" spans="1:4" x14ac:dyDescent="0.2">
      <c r="A389" s="19"/>
      <c r="B389" s="17"/>
      <c r="C389" s="17"/>
      <c r="D389" s="17"/>
    </row>
    <row r="390" spans="1:4" x14ac:dyDescent="0.2">
      <c r="A390" s="19"/>
      <c r="B390" s="17"/>
      <c r="C390" s="17"/>
      <c r="D390" s="17"/>
    </row>
    <row r="391" spans="1:4" x14ac:dyDescent="0.2">
      <c r="A391" s="19"/>
      <c r="B391" s="17"/>
      <c r="C391" s="17"/>
      <c r="D391" s="17"/>
    </row>
    <row r="392" spans="1:4" x14ac:dyDescent="0.2">
      <c r="A392" s="19"/>
      <c r="B392" s="17"/>
      <c r="C392" s="17"/>
      <c r="D392" s="17"/>
    </row>
    <row r="393" spans="1:4" x14ac:dyDescent="0.2">
      <c r="A393" s="19"/>
      <c r="B393" s="17"/>
      <c r="C393" s="17"/>
      <c r="D393" s="17"/>
    </row>
    <row r="394" spans="1:4" x14ac:dyDescent="0.2">
      <c r="A394" s="19"/>
      <c r="B394" s="17"/>
      <c r="C394" s="17"/>
      <c r="D394" s="17"/>
    </row>
    <row r="395" spans="1:4" x14ac:dyDescent="0.2">
      <c r="A395" s="19"/>
      <c r="B395" s="17"/>
      <c r="C395" s="17"/>
      <c r="D395" s="17"/>
    </row>
    <row r="396" spans="1:4" x14ac:dyDescent="0.2">
      <c r="A396" s="19"/>
      <c r="B396" s="17"/>
      <c r="C396" s="17"/>
      <c r="D396" s="17"/>
    </row>
    <row r="397" spans="1:4" x14ac:dyDescent="0.2">
      <c r="A397" s="19"/>
      <c r="B397" s="17"/>
      <c r="C397" s="17"/>
      <c r="D397" s="17"/>
    </row>
    <row r="398" spans="1:4" x14ac:dyDescent="0.2">
      <c r="A398" s="19"/>
      <c r="B398" s="17"/>
      <c r="C398" s="17"/>
      <c r="D398" s="17"/>
    </row>
    <row r="399" spans="1:4" x14ac:dyDescent="0.2">
      <c r="A399" s="19"/>
      <c r="B399" s="17"/>
      <c r="C399" s="17"/>
      <c r="D399" s="17"/>
    </row>
    <row r="400" spans="1:4" x14ac:dyDescent="0.2">
      <c r="A400" s="19"/>
      <c r="B400" s="17"/>
      <c r="C400" s="17"/>
      <c r="D400" s="17"/>
    </row>
    <row r="401" spans="1:4" x14ac:dyDescent="0.2">
      <c r="A401" s="19"/>
      <c r="B401" s="17"/>
      <c r="C401" s="17"/>
      <c r="D401" s="17"/>
    </row>
    <row r="402" spans="1:4" x14ac:dyDescent="0.2">
      <c r="A402" s="19"/>
      <c r="B402" s="17"/>
      <c r="C402" s="17"/>
      <c r="D402" s="17"/>
    </row>
    <row r="403" spans="1:4" x14ac:dyDescent="0.2">
      <c r="A403" s="19"/>
      <c r="B403" s="17"/>
      <c r="C403" s="17"/>
      <c r="D403" s="17"/>
    </row>
    <row r="404" spans="1:4" x14ac:dyDescent="0.2">
      <c r="A404" s="19"/>
      <c r="B404" s="17"/>
      <c r="C404" s="17"/>
      <c r="D404" s="17"/>
    </row>
    <row r="405" spans="1:4" x14ac:dyDescent="0.2">
      <c r="A405" s="19"/>
      <c r="B405" s="17"/>
      <c r="C405" s="17"/>
      <c r="D405" s="17"/>
    </row>
    <row r="406" spans="1:4" x14ac:dyDescent="0.2">
      <c r="A406" s="19"/>
      <c r="B406" s="17"/>
      <c r="C406" s="17"/>
      <c r="D406" s="17"/>
    </row>
    <row r="407" spans="1:4" x14ac:dyDescent="0.2">
      <c r="A407" s="19"/>
      <c r="B407" s="17"/>
      <c r="C407" s="17"/>
      <c r="D407" s="17"/>
    </row>
    <row r="408" spans="1:4" x14ac:dyDescent="0.2">
      <c r="A408" s="19"/>
      <c r="B408" s="17"/>
      <c r="C408" s="17"/>
      <c r="D408" s="17"/>
    </row>
    <row r="409" spans="1:4" x14ac:dyDescent="0.2">
      <c r="A409" s="19"/>
      <c r="B409" s="17"/>
      <c r="C409" s="17"/>
      <c r="D409" s="17"/>
    </row>
    <row r="410" spans="1:4" x14ac:dyDescent="0.2">
      <c r="A410" s="19"/>
      <c r="B410" s="17"/>
      <c r="C410" s="17"/>
      <c r="D410" s="17"/>
    </row>
    <row r="411" spans="1:4" x14ac:dyDescent="0.2">
      <c r="A411" s="19"/>
      <c r="B411" s="17"/>
      <c r="C411" s="17"/>
      <c r="D411" s="17"/>
    </row>
    <row r="412" spans="1:4" x14ac:dyDescent="0.2">
      <c r="A412" s="19"/>
      <c r="B412" s="17"/>
      <c r="C412" s="17"/>
      <c r="D412" s="17"/>
    </row>
    <row r="413" spans="1:4" x14ac:dyDescent="0.2">
      <c r="A413" s="19"/>
      <c r="B413" s="17"/>
      <c r="C413" s="17"/>
      <c r="D413" s="17"/>
    </row>
    <row r="414" spans="1:4" x14ac:dyDescent="0.2">
      <c r="A414" s="19"/>
      <c r="B414" s="17"/>
      <c r="C414" s="17"/>
      <c r="D414" s="17"/>
    </row>
    <row r="415" spans="1:4" x14ac:dyDescent="0.2">
      <c r="A415" s="19"/>
      <c r="B415" s="17"/>
      <c r="C415" s="17"/>
      <c r="D415" s="17"/>
    </row>
    <row r="416" spans="1:4" x14ac:dyDescent="0.2">
      <c r="A416" s="19"/>
      <c r="B416" s="17"/>
      <c r="C416" s="17"/>
      <c r="D416" s="17"/>
    </row>
    <row r="417" spans="1:4" x14ac:dyDescent="0.2">
      <c r="A417" s="19"/>
      <c r="B417" s="17"/>
      <c r="C417" s="17"/>
      <c r="D417" s="17"/>
    </row>
    <row r="418" spans="1:4" x14ac:dyDescent="0.2">
      <c r="A418" s="19"/>
      <c r="B418" s="17"/>
      <c r="C418" s="17"/>
      <c r="D418" s="17"/>
    </row>
    <row r="419" spans="1:4" x14ac:dyDescent="0.2">
      <c r="A419" s="19"/>
      <c r="B419" s="17"/>
      <c r="C419" s="17"/>
      <c r="D419" s="17"/>
    </row>
    <row r="420" spans="1:4" x14ac:dyDescent="0.2">
      <c r="A420" s="19"/>
      <c r="B420" s="17"/>
      <c r="C420" s="17"/>
      <c r="D420" s="17"/>
    </row>
    <row r="421" spans="1:4" x14ac:dyDescent="0.2">
      <c r="A421" s="19"/>
      <c r="B421" s="17"/>
      <c r="C421" s="17"/>
      <c r="D421" s="17"/>
    </row>
    <row r="422" spans="1:4" x14ac:dyDescent="0.2">
      <c r="A422" s="19"/>
      <c r="B422" s="17"/>
      <c r="C422" s="17"/>
      <c r="D422" s="17"/>
    </row>
    <row r="423" spans="1:4" x14ac:dyDescent="0.2">
      <c r="A423" s="19"/>
      <c r="B423" s="17"/>
      <c r="C423" s="17"/>
      <c r="D423" s="17"/>
    </row>
    <row r="424" spans="1:4" x14ac:dyDescent="0.2">
      <c r="A424" s="19"/>
      <c r="B424" s="17"/>
      <c r="C424" s="17"/>
      <c r="D424" s="17"/>
    </row>
    <row r="425" spans="1:4" x14ac:dyDescent="0.2">
      <c r="A425" s="19"/>
      <c r="B425" s="17"/>
      <c r="C425" s="17"/>
      <c r="D425" s="17"/>
    </row>
    <row r="426" spans="1:4" x14ac:dyDescent="0.2">
      <c r="A426" s="19"/>
      <c r="B426" s="17"/>
      <c r="C426" s="17"/>
      <c r="D426" s="17"/>
    </row>
    <row r="427" spans="1:4" x14ac:dyDescent="0.2">
      <c r="A427" s="19"/>
      <c r="B427" s="17"/>
      <c r="C427" s="17"/>
      <c r="D427" s="17"/>
    </row>
    <row r="428" spans="1:4" x14ac:dyDescent="0.2">
      <c r="A428" s="19"/>
      <c r="B428" s="17"/>
      <c r="C428" s="17"/>
      <c r="D428" s="17"/>
    </row>
    <row r="429" spans="1:4" x14ac:dyDescent="0.2">
      <c r="A429" s="19"/>
      <c r="B429" s="17"/>
      <c r="C429" s="17"/>
      <c r="D429" s="17"/>
    </row>
    <row r="430" spans="1:4" x14ac:dyDescent="0.2">
      <c r="A430" s="19"/>
      <c r="B430" s="17"/>
      <c r="C430" s="17"/>
      <c r="D430" s="17"/>
    </row>
    <row r="431" spans="1:4" x14ac:dyDescent="0.2">
      <c r="A431" s="19"/>
      <c r="B431" s="17"/>
      <c r="C431" s="17"/>
      <c r="D431" s="17"/>
    </row>
    <row r="432" spans="1:4" x14ac:dyDescent="0.2">
      <c r="A432" s="19"/>
      <c r="B432" s="17"/>
      <c r="C432" s="17"/>
      <c r="D432" s="17"/>
    </row>
    <row r="433" spans="1:4" x14ac:dyDescent="0.2">
      <c r="A433" s="19"/>
      <c r="B433" s="17"/>
      <c r="C433" s="17"/>
      <c r="D433" s="17"/>
    </row>
    <row r="434" spans="1:4" x14ac:dyDescent="0.2">
      <c r="A434" s="19"/>
      <c r="B434" s="17"/>
      <c r="C434" s="17"/>
      <c r="D434" s="17"/>
    </row>
    <row r="435" spans="1:4" x14ac:dyDescent="0.2">
      <c r="A435" s="19"/>
      <c r="B435" s="17"/>
      <c r="C435" s="17"/>
      <c r="D435" s="17"/>
    </row>
    <row r="436" spans="1:4" x14ac:dyDescent="0.2">
      <c r="A436" s="19"/>
      <c r="B436" s="17"/>
      <c r="C436" s="17"/>
      <c r="D436" s="17"/>
    </row>
    <row r="437" spans="1:4" x14ac:dyDescent="0.2">
      <c r="A437" s="19"/>
      <c r="B437" s="17"/>
      <c r="C437" s="17"/>
      <c r="D437" s="17"/>
    </row>
    <row r="438" spans="1:4" x14ac:dyDescent="0.2">
      <c r="A438" s="19"/>
      <c r="B438" s="17"/>
      <c r="C438" s="17"/>
      <c r="D438" s="17"/>
    </row>
    <row r="439" spans="1:4" x14ac:dyDescent="0.2">
      <c r="A439" s="19"/>
      <c r="B439" s="17"/>
      <c r="C439" s="17"/>
      <c r="D439" s="17"/>
    </row>
    <row r="440" spans="1:4" x14ac:dyDescent="0.2">
      <c r="A440" s="19"/>
      <c r="B440" s="17"/>
      <c r="C440" s="17"/>
      <c r="D440" s="17"/>
    </row>
    <row r="441" spans="1:4" x14ac:dyDescent="0.2">
      <c r="A441" s="19"/>
      <c r="B441" s="17"/>
      <c r="C441" s="17"/>
      <c r="D441" s="17"/>
    </row>
    <row r="442" spans="1:4" x14ac:dyDescent="0.2">
      <c r="A442" s="19"/>
      <c r="B442" s="17"/>
      <c r="C442" s="17"/>
      <c r="D442" s="17"/>
    </row>
    <row r="443" spans="1:4" x14ac:dyDescent="0.2">
      <c r="A443" s="19"/>
      <c r="B443" s="17"/>
      <c r="C443" s="17"/>
      <c r="D443" s="17"/>
    </row>
    <row r="444" spans="1:4" x14ac:dyDescent="0.2">
      <c r="A444" s="19"/>
      <c r="B444" s="17"/>
      <c r="C444" s="17"/>
      <c r="D444" s="17"/>
    </row>
    <row r="445" spans="1:4" x14ac:dyDescent="0.2">
      <c r="A445" s="19"/>
      <c r="B445" s="17"/>
      <c r="C445" s="17"/>
      <c r="D445" s="17"/>
    </row>
    <row r="446" spans="1:4" x14ac:dyDescent="0.2">
      <c r="A446" s="19"/>
      <c r="B446" s="17"/>
      <c r="C446" s="17"/>
      <c r="D446" s="17"/>
    </row>
    <row r="447" spans="1:4" x14ac:dyDescent="0.2">
      <c r="A447" s="19"/>
      <c r="B447" s="17"/>
      <c r="C447" s="17"/>
      <c r="D447" s="17"/>
    </row>
    <row r="448" spans="1:4" x14ac:dyDescent="0.2">
      <c r="A448" s="19"/>
      <c r="B448" s="17"/>
      <c r="C448" s="17"/>
      <c r="D448" s="17"/>
    </row>
    <row r="449" spans="1:4" x14ac:dyDescent="0.2">
      <c r="A449" s="19"/>
      <c r="B449" s="17"/>
      <c r="C449" s="17"/>
      <c r="D449" s="17"/>
    </row>
    <row r="450" spans="1:4" x14ac:dyDescent="0.2">
      <c r="A450" s="19"/>
      <c r="B450" s="17"/>
      <c r="C450" s="17"/>
      <c r="D450" s="17"/>
    </row>
    <row r="451" spans="1:4" x14ac:dyDescent="0.2">
      <c r="A451" s="19"/>
      <c r="B451" s="17"/>
      <c r="C451" s="17"/>
      <c r="D451" s="17"/>
    </row>
    <row r="452" spans="1:4" x14ac:dyDescent="0.2">
      <c r="A452" s="19"/>
      <c r="B452" s="17"/>
      <c r="C452" s="17"/>
      <c r="D452" s="17"/>
    </row>
    <row r="453" spans="1:4" x14ac:dyDescent="0.2">
      <c r="A453" s="19"/>
      <c r="B453" s="17"/>
      <c r="C453" s="17"/>
      <c r="D453" s="17"/>
    </row>
    <row r="454" spans="1:4" x14ac:dyDescent="0.2">
      <c r="A454" s="19"/>
      <c r="B454" s="17"/>
      <c r="C454" s="17"/>
      <c r="D454" s="17"/>
    </row>
    <row r="455" spans="1:4" x14ac:dyDescent="0.2">
      <c r="A455" s="19"/>
      <c r="B455" s="17"/>
      <c r="C455" s="17"/>
      <c r="D455" s="17"/>
    </row>
    <row r="456" spans="1:4" x14ac:dyDescent="0.2">
      <c r="A456" s="19"/>
      <c r="B456" s="17"/>
      <c r="C456" s="17"/>
      <c r="D456" s="17"/>
    </row>
    <row r="457" spans="1:4" x14ac:dyDescent="0.2">
      <c r="A457" s="19"/>
      <c r="B457" s="17"/>
      <c r="C457" s="17"/>
      <c r="D457" s="17"/>
    </row>
    <row r="458" spans="1:4" x14ac:dyDescent="0.2">
      <c r="A458" s="19"/>
      <c r="B458" s="17"/>
      <c r="C458" s="17"/>
      <c r="D458" s="17"/>
    </row>
    <row r="459" spans="1:4" x14ac:dyDescent="0.2">
      <c r="A459" s="19"/>
      <c r="B459" s="17"/>
      <c r="C459" s="17"/>
      <c r="D459" s="17"/>
    </row>
    <row r="460" spans="1:4" x14ac:dyDescent="0.2">
      <c r="A460" s="19"/>
      <c r="B460" s="17"/>
      <c r="C460" s="17"/>
      <c r="D460" s="17"/>
    </row>
    <row r="461" spans="1:4" x14ac:dyDescent="0.2">
      <c r="A461" s="19"/>
      <c r="B461" s="17"/>
      <c r="C461" s="17"/>
      <c r="D461" s="17"/>
    </row>
    <row r="462" spans="1:4" x14ac:dyDescent="0.2">
      <c r="A462" s="19"/>
      <c r="B462" s="17"/>
      <c r="C462" s="17"/>
      <c r="D462" s="17"/>
    </row>
    <row r="463" spans="1:4" x14ac:dyDescent="0.2">
      <c r="A463" s="19"/>
      <c r="B463" s="17"/>
      <c r="C463" s="17"/>
      <c r="D463" s="17"/>
    </row>
    <row r="464" spans="1:4" x14ac:dyDescent="0.2">
      <c r="A464" s="19"/>
      <c r="B464" s="17"/>
      <c r="C464" s="17"/>
      <c r="D464" s="17"/>
    </row>
    <row r="465" spans="1:4" x14ac:dyDescent="0.2">
      <c r="A465" s="19"/>
      <c r="B465" s="17"/>
      <c r="C465" s="17"/>
      <c r="D465" s="17"/>
    </row>
    <row r="466" spans="1:4" x14ac:dyDescent="0.2">
      <c r="A466" s="19"/>
      <c r="B466" s="17"/>
      <c r="C466" s="17"/>
      <c r="D466" s="17"/>
    </row>
    <row r="467" spans="1:4" x14ac:dyDescent="0.2">
      <c r="A467" s="19"/>
      <c r="B467" s="17"/>
      <c r="C467" s="17"/>
      <c r="D467" s="17"/>
    </row>
    <row r="468" spans="1:4" x14ac:dyDescent="0.2">
      <c r="A468" s="19"/>
      <c r="B468" s="17"/>
      <c r="C468" s="17"/>
      <c r="D468" s="17"/>
    </row>
    <row r="469" spans="1:4" x14ac:dyDescent="0.2">
      <c r="A469" s="19"/>
      <c r="B469" s="17"/>
      <c r="C469" s="17"/>
      <c r="D469" s="17"/>
    </row>
    <row r="470" spans="1:4" x14ac:dyDescent="0.2">
      <c r="A470" s="19"/>
      <c r="B470" s="17"/>
      <c r="C470" s="17"/>
      <c r="D470" s="17"/>
    </row>
    <row r="471" spans="1:4" x14ac:dyDescent="0.2">
      <c r="A471" s="19"/>
      <c r="B471" s="17"/>
      <c r="C471" s="17"/>
      <c r="D471" s="17"/>
    </row>
    <row r="472" spans="1:4" x14ac:dyDescent="0.2">
      <c r="A472" s="19"/>
      <c r="B472" s="17"/>
      <c r="C472" s="17"/>
      <c r="D472" s="17"/>
    </row>
    <row r="473" spans="1:4" x14ac:dyDescent="0.2">
      <c r="A473" s="19"/>
      <c r="B473" s="17"/>
      <c r="C473" s="17"/>
      <c r="D473" s="17"/>
    </row>
    <row r="474" spans="1:4" x14ac:dyDescent="0.2">
      <c r="A474" s="19"/>
      <c r="B474" s="17"/>
      <c r="C474" s="17"/>
      <c r="D474" s="17"/>
    </row>
    <row r="475" spans="1:4" x14ac:dyDescent="0.2">
      <c r="A475" s="19"/>
      <c r="B475" s="17"/>
      <c r="C475" s="17"/>
      <c r="D475" s="17"/>
    </row>
    <row r="476" spans="1:4" x14ac:dyDescent="0.2">
      <c r="A476" s="19"/>
      <c r="B476" s="17"/>
      <c r="C476" s="17"/>
      <c r="D476" s="17"/>
    </row>
    <row r="477" spans="1:4" x14ac:dyDescent="0.2">
      <c r="A477" s="19"/>
      <c r="B477" s="17"/>
      <c r="C477" s="17"/>
      <c r="D477" s="17"/>
    </row>
    <row r="478" spans="1:4" x14ac:dyDescent="0.2">
      <c r="A478" s="19"/>
      <c r="B478" s="17"/>
      <c r="C478" s="17"/>
      <c r="D478" s="17"/>
    </row>
    <row r="479" spans="1:4" x14ac:dyDescent="0.2">
      <c r="A479" s="19"/>
      <c r="B479" s="17"/>
      <c r="C479" s="17"/>
      <c r="D479" s="17"/>
    </row>
    <row r="480" spans="1:4" x14ac:dyDescent="0.2">
      <c r="A480" s="19"/>
      <c r="B480" s="17"/>
      <c r="C480" s="17"/>
      <c r="D480" s="17"/>
    </row>
    <row r="481" spans="1:4" x14ac:dyDescent="0.2">
      <c r="A481" s="19"/>
      <c r="B481" s="17"/>
      <c r="C481" s="17"/>
      <c r="D481" s="17"/>
    </row>
    <row r="482" spans="1:4" x14ac:dyDescent="0.2">
      <c r="A482" s="19"/>
      <c r="B482" s="17"/>
      <c r="C482" s="17"/>
      <c r="D482" s="17"/>
    </row>
    <row r="483" spans="1:4" x14ac:dyDescent="0.2">
      <c r="A483" s="19"/>
      <c r="B483" s="17"/>
      <c r="C483" s="17"/>
      <c r="D483" s="17"/>
    </row>
    <row r="484" spans="1:4" x14ac:dyDescent="0.2">
      <c r="A484" s="19"/>
      <c r="B484" s="17"/>
      <c r="C484" s="17"/>
      <c r="D484" s="17"/>
    </row>
    <row r="485" spans="1:4" x14ac:dyDescent="0.2">
      <c r="A485" s="19"/>
      <c r="B485" s="17"/>
      <c r="C485" s="17"/>
      <c r="D485" s="17"/>
    </row>
    <row r="486" spans="1:4" x14ac:dyDescent="0.2">
      <c r="A486" s="19"/>
      <c r="B486" s="17"/>
      <c r="C486" s="17"/>
      <c r="D486" s="17"/>
    </row>
    <row r="487" spans="1:4" x14ac:dyDescent="0.2">
      <c r="A487" s="19"/>
      <c r="B487" s="17"/>
      <c r="C487" s="17"/>
      <c r="D487" s="17"/>
    </row>
    <row r="488" spans="1:4" x14ac:dyDescent="0.2">
      <c r="A488" s="19"/>
      <c r="B488" s="17"/>
      <c r="C488" s="17"/>
      <c r="D488" s="17"/>
    </row>
    <row r="489" spans="1:4" x14ac:dyDescent="0.2">
      <c r="A489" s="19"/>
      <c r="B489" s="17"/>
      <c r="C489" s="17"/>
      <c r="D489" s="17"/>
    </row>
    <row r="490" spans="1:4" x14ac:dyDescent="0.2">
      <c r="A490" s="19"/>
      <c r="B490" s="17"/>
      <c r="C490" s="17"/>
      <c r="D490" s="17"/>
    </row>
    <row r="491" spans="1:4" x14ac:dyDescent="0.2">
      <c r="A491" s="19"/>
      <c r="B491" s="17"/>
      <c r="C491" s="17"/>
      <c r="D491" s="17"/>
    </row>
    <row r="492" spans="1:4" x14ac:dyDescent="0.2">
      <c r="A492" s="19"/>
      <c r="B492" s="17"/>
      <c r="C492" s="17"/>
      <c r="D492" s="17"/>
    </row>
    <row r="493" spans="1:4" x14ac:dyDescent="0.2">
      <c r="A493" s="19"/>
      <c r="B493" s="17"/>
      <c r="C493" s="17"/>
      <c r="D493" s="17"/>
    </row>
    <row r="494" spans="1:4" x14ac:dyDescent="0.2">
      <c r="A494" s="19"/>
      <c r="B494" s="17"/>
      <c r="C494" s="17"/>
      <c r="D494" s="17"/>
    </row>
    <row r="495" spans="1:4" x14ac:dyDescent="0.2">
      <c r="A495" s="19"/>
      <c r="B495" s="17"/>
      <c r="C495" s="17"/>
      <c r="D495" s="17"/>
    </row>
    <row r="496" spans="1:4" x14ac:dyDescent="0.2">
      <c r="A496" s="19"/>
      <c r="B496" s="17"/>
      <c r="C496" s="17"/>
      <c r="D496" s="17"/>
    </row>
    <row r="497" spans="1:4" x14ac:dyDescent="0.2">
      <c r="A497" s="19"/>
      <c r="B497" s="17"/>
      <c r="C497" s="17"/>
      <c r="D497" s="17"/>
    </row>
    <row r="498" spans="1:4" x14ac:dyDescent="0.2">
      <c r="A498" s="19"/>
      <c r="B498" s="17"/>
      <c r="C498" s="17"/>
      <c r="D498" s="17"/>
    </row>
    <row r="499" spans="1:4" x14ac:dyDescent="0.2">
      <c r="A499" s="19"/>
      <c r="B499" s="17"/>
      <c r="C499" s="17"/>
      <c r="D499" s="17"/>
    </row>
    <row r="500" spans="1:4" x14ac:dyDescent="0.2">
      <c r="A500" s="19"/>
      <c r="B500" s="17"/>
      <c r="C500" s="17"/>
      <c r="D500" s="17"/>
    </row>
    <row r="501" spans="1:4" x14ac:dyDescent="0.2">
      <c r="A501" s="19"/>
      <c r="B501" s="17"/>
      <c r="C501" s="17"/>
      <c r="D501" s="17"/>
    </row>
    <row r="502" spans="1:4" x14ac:dyDescent="0.2">
      <c r="A502" s="19"/>
      <c r="B502" s="17"/>
      <c r="C502" s="17"/>
      <c r="D502" s="17"/>
    </row>
    <row r="503" spans="1:4" x14ac:dyDescent="0.2">
      <c r="A503" s="19"/>
      <c r="B503" s="17"/>
      <c r="C503" s="17"/>
      <c r="D503" s="17"/>
    </row>
    <row r="504" spans="1:4" x14ac:dyDescent="0.2">
      <c r="A504" s="19"/>
      <c r="B504" s="17"/>
      <c r="C504" s="17"/>
      <c r="D504" s="17"/>
    </row>
    <row r="505" spans="1:4" x14ac:dyDescent="0.2">
      <c r="A505" s="19"/>
      <c r="B505" s="17"/>
      <c r="C505" s="17"/>
      <c r="D505" s="17"/>
    </row>
    <row r="506" spans="1:4" x14ac:dyDescent="0.2">
      <c r="A506" s="19"/>
      <c r="B506" s="17"/>
      <c r="C506" s="17"/>
      <c r="D506" s="17"/>
    </row>
    <row r="507" spans="1:4" x14ac:dyDescent="0.2">
      <c r="A507" s="19"/>
      <c r="B507" s="17"/>
      <c r="C507" s="17"/>
      <c r="D507" s="17"/>
    </row>
    <row r="508" spans="1:4" x14ac:dyDescent="0.2">
      <c r="A508" s="19"/>
      <c r="B508" s="17"/>
      <c r="C508" s="17"/>
      <c r="D508" s="17"/>
    </row>
    <row r="509" spans="1:4" x14ac:dyDescent="0.2">
      <c r="A509" s="19"/>
      <c r="B509" s="17"/>
      <c r="C509" s="17"/>
      <c r="D509" s="17"/>
    </row>
    <row r="510" spans="1:4" x14ac:dyDescent="0.2">
      <c r="A510" s="19"/>
      <c r="B510" s="17"/>
      <c r="C510" s="17"/>
      <c r="D510" s="17"/>
    </row>
    <row r="511" spans="1:4" x14ac:dyDescent="0.2">
      <c r="A511" s="19"/>
      <c r="B511" s="17"/>
      <c r="C511" s="17"/>
      <c r="D511" s="17"/>
    </row>
    <row r="512" spans="1:4" x14ac:dyDescent="0.2">
      <c r="A512" s="19"/>
      <c r="B512" s="17"/>
      <c r="C512" s="17"/>
      <c r="D512" s="17"/>
    </row>
    <row r="513" spans="1:4" x14ac:dyDescent="0.2">
      <c r="A513" s="19"/>
      <c r="B513" s="17"/>
      <c r="C513" s="17"/>
      <c r="D513" s="17"/>
    </row>
    <row r="514" spans="1:4" x14ac:dyDescent="0.2">
      <c r="A514" s="19"/>
      <c r="B514" s="17"/>
      <c r="C514" s="17"/>
      <c r="D514" s="17"/>
    </row>
    <row r="515" spans="1:4" x14ac:dyDescent="0.2">
      <c r="A515" s="19"/>
      <c r="B515" s="17"/>
      <c r="C515" s="17"/>
      <c r="D515" s="17"/>
    </row>
    <row r="516" spans="1:4" x14ac:dyDescent="0.2">
      <c r="A516" s="19"/>
      <c r="B516" s="17"/>
      <c r="C516" s="17"/>
      <c r="D516" s="17"/>
    </row>
    <row r="517" spans="1:4" x14ac:dyDescent="0.2">
      <c r="A517" s="19"/>
      <c r="B517" s="17"/>
      <c r="C517" s="17"/>
      <c r="D517" s="17"/>
    </row>
    <row r="518" spans="1:4" x14ac:dyDescent="0.2">
      <c r="A518" s="19"/>
      <c r="B518" s="17"/>
      <c r="C518" s="17"/>
      <c r="D518" s="17"/>
    </row>
    <row r="519" spans="1:4" x14ac:dyDescent="0.2">
      <c r="A519" s="19"/>
      <c r="B519" s="17"/>
      <c r="C519" s="17"/>
      <c r="D519" s="17"/>
    </row>
    <row r="520" spans="1:4" x14ac:dyDescent="0.2">
      <c r="A520" s="19"/>
      <c r="B520" s="17"/>
      <c r="C520" s="17"/>
      <c r="D520" s="17"/>
    </row>
    <row r="521" spans="1:4" x14ac:dyDescent="0.2">
      <c r="A521" s="19"/>
      <c r="B521" s="17"/>
      <c r="C521" s="17"/>
      <c r="D521" s="17"/>
    </row>
    <row r="522" spans="1:4" x14ac:dyDescent="0.2">
      <c r="A522" s="19"/>
      <c r="B522" s="17"/>
      <c r="C522" s="17"/>
      <c r="D522" s="17"/>
    </row>
    <row r="523" spans="1:4" x14ac:dyDescent="0.2">
      <c r="A523" s="19"/>
      <c r="B523" s="17"/>
      <c r="C523" s="17"/>
      <c r="D523" s="17"/>
    </row>
    <row r="524" spans="1:4" x14ac:dyDescent="0.2">
      <c r="A524" s="19"/>
      <c r="B524" s="17"/>
      <c r="C524" s="17"/>
      <c r="D524" s="17"/>
    </row>
    <row r="525" spans="1:4" x14ac:dyDescent="0.2">
      <c r="A525" s="19"/>
      <c r="B525" s="17"/>
      <c r="C525" s="17"/>
      <c r="D525" s="17"/>
    </row>
    <row r="526" spans="1:4" x14ac:dyDescent="0.2">
      <c r="A526" s="19"/>
      <c r="B526" s="17"/>
      <c r="C526" s="17"/>
      <c r="D526" s="17"/>
    </row>
    <row r="527" spans="1:4" x14ac:dyDescent="0.2">
      <c r="A527" s="19"/>
      <c r="B527" s="17"/>
      <c r="C527" s="17"/>
      <c r="D527" s="17"/>
    </row>
    <row r="528" spans="1:4" x14ac:dyDescent="0.2">
      <c r="A528" s="19"/>
      <c r="B528" s="17"/>
      <c r="C528" s="17"/>
      <c r="D528" s="17"/>
    </row>
    <row r="529" spans="1:4" x14ac:dyDescent="0.2">
      <c r="A529" s="19"/>
      <c r="B529" s="17"/>
      <c r="C529" s="17"/>
      <c r="D529" s="17"/>
    </row>
    <row r="530" spans="1:4" x14ac:dyDescent="0.2">
      <c r="A530" s="19"/>
      <c r="B530" s="17"/>
      <c r="C530" s="17"/>
      <c r="D530" s="17"/>
    </row>
    <row r="531" spans="1:4" x14ac:dyDescent="0.2">
      <c r="A531" s="19"/>
      <c r="B531" s="17"/>
      <c r="C531" s="17"/>
      <c r="D531" s="17"/>
    </row>
    <row r="532" spans="1:4" x14ac:dyDescent="0.2">
      <c r="A532" s="19"/>
      <c r="B532" s="17"/>
      <c r="C532" s="17"/>
      <c r="D532" s="17"/>
    </row>
    <row r="533" spans="1:4" x14ac:dyDescent="0.2">
      <c r="A533" s="19"/>
      <c r="B533" s="17"/>
      <c r="C533" s="17"/>
      <c r="D533" s="17"/>
    </row>
    <row r="534" spans="1:4" x14ac:dyDescent="0.2">
      <c r="A534" s="19"/>
      <c r="B534" s="17"/>
      <c r="C534" s="17"/>
      <c r="D534" s="17"/>
    </row>
    <row r="535" spans="1:4" x14ac:dyDescent="0.2">
      <c r="A535" s="19"/>
      <c r="B535" s="17"/>
      <c r="C535" s="17"/>
      <c r="D535" s="17"/>
    </row>
    <row r="536" spans="1:4" x14ac:dyDescent="0.2">
      <c r="A536" s="19"/>
      <c r="B536" s="17"/>
      <c r="C536" s="17"/>
      <c r="D536" s="17"/>
    </row>
    <row r="537" spans="1:4" x14ac:dyDescent="0.2">
      <c r="A537" s="19"/>
      <c r="B537" s="17"/>
      <c r="C537" s="17"/>
      <c r="D537" s="17"/>
    </row>
    <row r="538" spans="1:4" x14ac:dyDescent="0.2">
      <c r="A538" s="19"/>
      <c r="B538" s="17"/>
      <c r="C538" s="17"/>
      <c r="D538" s="17"/>
    </row>
    <row r="539" spans="1:4" x14ac:dyDescent="0.2">
      <c r="A539" s="19"/>
      <c r="B539" s="17"/>
      <c r="C539" s="17"/>
      <c r="D539" s="17"/>
    </row>
    <row r="540" spans="1:4" x14ac:dyDescent="0.2">
      <c r="A540" s="19"/>
      <c r="B540" s="17"/>
      <c r="C540" s="17"/>
      <c r="D540" s="17"/>
    </row>
    <row r="541" spans="1:4" x14ac:dyDescent="0.2">
      <c r="A541" s="19"/>
      <c r="B541" s="17"/>
      <c r="C541" s="17"/>
      <c r="D541" s="17"/>
    </row>
    <row r="542" spans="1:4" x14ac:dyDescent="0.2">
      <c r="A542" s="19"/>
      <c r="B542" s="17"/>
      <c r="C542" s="17"/>
      <c r="D542" s="17"/>
    </row>
    <row r="543" spans="1:4" x14ac:dyDescent="0.2">
      <c r="A543" s="19"/>
      <c r="B543" s="17"/>
      <c r="C543" s="17"/>
      <c r="D543" s="17"/>
    </row>
    <row r="544" spans="1:4" x14ac:dyDescent="0.2">
      <c r="A544" s="19"/>
      <c r="B544" s="17"/>
      <c r="C544" s="17"/>
      <c r="D544" s="17"/>
    </row>
    <row r="545" spans="1:4" x14ac:dyDescent="0.2">
      <c r="A545" s="19"/>
      <c r="B545" s="17"/>
      <c r="C545" s="17"/>
      <c r="D545" s="17"/>
    </row>
    <row r="546" spans="1:4" x14ac:dyDescent="0.2">
      <c r="A546" s="19"/>
      <c r="B546" s="17"/>
      <c r="C546" s="17"/>
      <c r="D546" s="17"/>
    </row>
    <row r="547" spans="1:4" x14ac:dyDescent="0.2">
      <c r="A547" s="19"/>
      <c r="B547" s="17"/>
      <c r="C547" s="17"/>
      <c r="D547" s="17"/>
    </row>
    <row r="548" spans="1:4" x14ac:dyDescent="0.2">
      <c r="A548" s="19"/>
      <c r="B548" s="17"/>
      <c r="C548" s="17"/>
      <c r="D548" s="17"/>
    </row>
    <row r="549" spans="1:4" x14ac:dyDescent="0.2">
      <c r="A549" s="19"/>
      <c r="B549" s="17"/>
      <c r="C549" s="17"/>
      <c r="D549" s="17"/>
    </row>
    <row r="550" spans="1:4" x14ac:dyDescent="0.2">
      <c r="A550" s="19"/>
      <c r="B550" s="17"/>
      <c r="C550" s="17"/>
      <c r="D550" s="17"/>
    </row>
    <row r="551" spans="1:4" x14ac:dyDescent="0.2">
      <c r="A551" s="19"/>
      <c r="B551" s="17"/>
      <c r="C551" s="17"/>
      <c r="D551" s="17"/>
    </row>
    <row r="552" spans="1:4" x14ac:dyDescent="0.2">
      <c r="A552" s="19"/>
      <c r="B552" s="17"/>
      <c r="C552" s="17"/>
      <c r="D552" s="17"/>
    </row>
    <row r="553" spans="1:4" x14ac:dyDescent="0.2">
      <c r="A553" s="19"/>
      <c r="B553" s="17"/>
      <c r="C553" s="17"/>
      <c r="D553" s="17"/>
    </row>
    <row r="554" spans="1:4" x14ac:dyDescent="0.2">
      <c r="A554" s="19"/>
      <c r="B554" s="17"/>
      <c r="C554" s="17"/>
      <c r="D554" s="17"/>
    </row>
    <row r="555" spans="1:4" x14ac:dyDescent="0.2">
      <c r="A555" s="19"/>
      <c r="B555" s="17"/>
      <c r="C555" s="17"/>
      <c r="D555" s="17"/>
    </row>
    <row r="556" spans="1:4" x14ac:dyDescent="0.2">
      <c r="A556" s="19"/>
      <c r="B556" s="17"/>
      <c r="C556" s="17"/>
      <c r="D556" s="17"/>
    </row>
    <row r="557" spans="1:4" x14ac:dyDescent="0.2">
      <c r="A557" s="19"/>
      <c r="B557" s="17"/>
      <c r="C557" s="17"/>
      <c r="D557" s="17"/>
    </row>
    <row r="558" spans="1:4" x14ac:dyDescent="0.2">
      <c r="A558" s="19"/>
      <c r="B558" s="17"/>
      <c r="C558" s="17"/>
      <c r="D558" s="17"/>
    </row>
    <row r="559" spans="1:4" x14ac:dyDescent="0.2">
      <c r="A559" s="19"/>
      <c r="B559" s="17"/>
      <c r="C559" s="17"/>
      <c r="D559" s="17"/>
    </row>
    <row r="560" spans="1:4" x14ac:dyDescent="0.2">
      <c r="A560" s="19"/>
      <c r="B560" s="17"/>
      <c r="C560" s="17"/>
      <c r="D560" s="17"/>
    </row>
    <row r="561" spans="1:4" x14ac:dyDescent="0.2">
      <c r="A561" s="19"/>
      <c r="B561" s="17"/>
      <c r="C561" s="17"/>
      <c r="D561" s="17"/>
    </row>
    <row r="562" spans="1:4" x14ac:dyDescent="0.2">
      <c r="A562" s="19"/>
      <c r="B562" s="17"/>
      <c r="C562" s="17"/>
      <c r="D562" s="17"/>
    </row>
    <row r="563" spans="1:4" x14ac:dyDescent="0.2">
      <c r="A563" s="19"/>
      <c r="B563" s="17"/>
      <c r="C563" s="17"/>
      <c r="D563" s="17"/>
    </row>
    <row r="564" spans="1:4" x14ac:dyDescent="0.2">
      <c r="A564" s="19"/>
      <c r="B564" s="17"/>
      <c r="C564" s="17"/>
      <c r="D564" s="17"/>
    </row>
    <row r="565" spans="1:4" x14ac:dyDescent="0.2">
      <c r="A565" s="19"/>
      <c r="B565" s="17"/>
      <c r="C565" s="17"/>
      <c r="D565" s="17"/>
    </row>
    <row r="566" spans="1:4" x14ac:dyDescent="0.2">
      <c r="A566" s="19"/>
      <c r="B566" s="17"/>
      <c r="C566" s="17"/>
      <c r="D566" s="17"/>
    </row>
    <row r="567" spans="1:4" x14ac:dyDescent="0.2">
      <c r="A567" s="19"/>
      <c r="B567" s="17"/>
      <c r="C567" s="17"/>
      <c r="D567" s="17"/>
    </row>
    <row r="568" spans="1:4" x14ac:dyDescent="0.2">
      <c r="A568" s="19"/>
      <c r="B568" s="17"/>
      <c r="C568" s="17"/>
      <c r="D568" s="17"/>
    </row>
    <row r="569" spans="1:4" x14ac:dyDescent="0.2">
      <c r="A569" s="19"/>
      <c r="B569" s="17"/>
      <c r="C569" s="17"/>
      <c r="D569" s="17"/>
    </row>
    <row r="570" spans="1:4" x14ac:dyDescent="0.2">
      <c r="A570" s="19"/>
      <c r="B570" s="17"/>
      <c r="C570" s="17"/>
      <c r="D570" s="17"/>
    </row>
    <row r="571" spans="1:4" x14ac:dyDescent="0.2">
      <c r="A571" s="19"/>
      <c r="B571" s="17"/>
      <c r="C571" s="17"/>
      <c r="D571" s="17"/>
    </row>
    <row r="572" spans="1:4" x14ac:dyDescent="0.2">
      <c r="A572" s="19"/>
      <c r="B572" s="17"/>
      <c r="C572" s="17"/>
      <c r="D572" s="17"/>
    </row>
    <row r="573" spans="1:4" x14ac:dyDescent="0.2">
      <c r="A573" s="19"/>
      <c r="B573" s="17"/>
      <c r="C573" s="17"/>
      <c r="D573" s="17"/>
    </row>
    <row r="574" spans="1:4" x14ac:dyDescent="0.2">
      <c r="A574" s="19"/>
      <c r="B574" s="17"/>
      <c r="C574" s="17"/>
      <c r="D574" s="17"/>
    </row>
    <row r="575" spans="1:4" x14ac:dyDescent="0.2">
      <c r="A575" s="19"/>
      <c r="B575" s="17"/>
      <c r="C575" s="17"/>
      <c r="D575" s="17"/>
    </row>
    <row r="576" spans="1:4" x14ac:dyDescent="0.2">
      <c r="A576" s="19"/>
      <c r="B576" s="17"/>
      <c r="C576" s="17"/>
      <c r="D576" s="17"/>
    </row>
    <row r="577" spans="1:4" x14ac:dyDescent="0.2">
      <c r="A577" s="19"/>
      <c r="B577" s="17"/>
      <c r="C577" s="17"/>
      <c r="D577" s="17"/>
    </row>
    <row r="578" spans="1:4" x14ac:dyDescent="0.2">
      <c r="A578" s="19"/>
      <c r="B578" s="17"/>
      <c r="C578" s="17"/>
      <c r="D578" s="17"/>
    </row>
    <row r="579" spans="1:4" x14ac:dyDescent="0.2">
      <c r="A579" s="19"/>
      <c r="B579" s="17"/>
      <c r="C579" s="17"/>
      <c r="D579" s="17"/>
    </row>
    <row r="580" spans="1:4" x14ac:dyDescent="0.2">
      <c r="A580" s="19"/>
      <c r="B580" s="17"/>
      <c r="C580" s="17"/>
      <c r="D580" s="17"/>
    </row>
    <row r="581" spans="1:4" x14ac:dyDescent="0.2">
      <c r="A581" s="19"/>
      <c r="B581" s="17"/>
      <c r="C581" s="17"/>
      <c r="D581" s="17"/>
    </row>
    <row r="582" spans="1:4" x14ac:dyDescent="0.2">
      <c r="A582" s="19"/>
      <c r="B582" s="17"/>
      <c r="C582" s="17"/>
      <c r="D582" s="17"/>
    </row>
    <row r="583" spans="1:4" x14ac:dyDescent="0.2">
      <c r="A583" s="19"/>
      <c r="B583" s="17"/>
      <c r="C583" s="17"/>
      <c r="D583" s="17"/>
    </row>
    <row r="584" spans="1:4" x14ac:dyDescent="0.2">
      <c r="A584" s="19"/>
      <c r="B584" s="17"/>
      <c r="C584" s="17"/>
      <c r="D584" s="17"/>
    </row>
    <row r="585" spans="1:4" x14ac:dyDescent="0.2">
      <c r="A585" s="19"/>
      <c r="B585" s="17"/>
      <c r="C585" s="17"/>
      <c r="D585" s="17"/>
    </row>
    <row r="586" spans="1:4" x14ac:dyDescent="0.2">
      <c r="A586" s="19"/>
      <c r="B586" s="17"/>
      <c r="C586" s="17"/>
      <c r="D586" s="17"/>
    </row>
    <row r="587" spans="1:4" x14ac:dyDescent="0.2">
      <c r="A587" s="19"/>
      <c r="B587" s="17"/>
      <c r="C587" s="17"/>
      <c r="D587" s="17"/>
    </row>
    <row r="588" spans="1:4" x14ac:dyDescent="0.2">
      <c r="A588" s="19"/>
      <c r="B588" s="17"/>
      <c r="C588" s="17"/>
      <c r="D588" s="17"/>
    </row>
    <row r="589" spans="1:4" x14ac:dyDescent="0.2">
      <c r="A589" s="19"/>
      <c r="B589" s="17"/>
      <c r="C589" s="17"/>
      <c r="D589" s="17"/>
    </row>
    <row r="590" spans="1:4" x14ac:dyDescent="0.2">
      <c r="A590" s="19"/>
      <c r="B590" s="17"/>
      <c r="C590" s="17"/>
      <c r="D590" s="17"/>
    </row>
    <row r="591" spans="1:4" x14ac:dyDescent="0.2">
      <c r="A591" s="19"/>
      <c r="B591" s="17"/>
      <c r="C591" s="17"/>
      <c r="D591" s="17"/>
    </row>
    <row r="592" spans="1:4" x14ac:dyDescent="0.2">
      <c r="A592" s="19"/>
      <c r="B592" s="17"/>
      <c r="C592" s="17"/>
      <c r="D592" s="17"/>
    </row>
    <row r="593" spans="1:4" x14ac:dyDescent="0.2">
      <c r="A593" s="19"/>
      <c r="B593" s="17"/>
      <c r="C593" s="17"/>
      <c r="D593" s="17"/>
    </row>
    <row r="594" spans="1:4" x14ac:dyDescent="0.2">
      <c r="A594" s="19"/>
      <c r="B594" s="17"/>
      <c r="C594" s="17"/>
      <c r="D594" s="17"/>
    </row>
    <row r="595" spans="1:4" x14ac:dyDescent="0.2">
      <c r="A595" s="19"/>
      <c r="B595" s="17"/>
      <c r="C595" s="17"/>
      <c r="D595" s="17"/>
    </row>
    <row r="596" spans="1:4" x14ac:dyDescent="0.2">
      <c r="A596" s="19"/>
      <c r="B596" s="17"/>
      <c r="C596" s="17"/>
      <c r="D596" s="17"/>
    </row>
    <row r="597" spans="1:4" x14ac:dyDescent="0.2">
      <c r="A597" s="19"/>
      <c r="B597" s="17"/>
      <c r="C597" s="17"/>
      <c r="D597" s="17"/>
    </row>
    <row r="598" spans="1:4" x14ac:dyDescent="0.2">
      <c r="A598" s="19"/>
      <c r="B598" s="17"/>
      <c r="C598" s="17"/>
      <c r="D598" s="17"/>
    </row>
    <row r="599" spans="1:4" x14ac:dyDescent="0.2">
      <c r="A599" s="19"/>
      <c r="B599" s="17"/>
      <c r="C599" s="17"/>
      <c r="D599" s="17"/>
    </row>
    <row r="600" spans="1:4" x14ac:dyDescent="0.2">
      <c r="A600" s="19"/>
      <c r="B600" s="17"/>
      <c r="C600" s="17"/>
      <c r="D600" s="17"/>
    </row>
    <row r="601" spans="1:4" x14ac:dyDescent="0.2">
      <c r="A601" s="19"/>
      <c r="B601" s="17"/>
      <c r="C601" s="17"/>
      <c r="D601" s="17"/>
    </row>
    <row r="602" spans="1:4" x14ac:dyDescent="0.2">
      <c r="A602" s="19"/>
      <c r="B602" s="17"/>
      <c r="C602" s="17"/>
      <c r="D602" s="17"/>
    </row>
    <row r="603" spans="1:4" x14ac:dyDescent="0.2">
      <c r="A603" s="19"/>
      <c r="B603" s="17"/>
      <c r="C603" s="17"/>
      <c r="D603" s="17"/>
    </row>
    <row r="604" spans="1:4" x14ac:dyDescent="0.2">
      <c r="A604" s="19"/>
      <c r="B604" s="17"/>
      <c r="C604" s="17"/>
      <c r="D604" s="17"/>
    </row>
    <row r="605" spans="1:4" x14ac:dyDescent="0.2">
      <c r="A605" s="19"/>
      <c r="B605" s="17"/>
      <c r="C605" s="17"/>
      <c r="D605" s="17"/>
    </row>
    <row r="606" spans="1:4" x14ac:dyDescent="0.2">
      <c r="A606" s="19"/>
      <c r="B606" s="17"/>
      <c r="C606" s="17"/>
      <c r="D606" s="17"/>
    </row>
    <row r="607" spans="1:4" x14ac:dyDescent="0.2">
      <c r="A607" s="19"/>
      <c r="B607" s="17"/>
      <c r="C607" s="17"/>
      <c r="D607" s="17"/>
    </row>
    <row r="608" spans="1:4" x14ac:dyDescent="0.2">
      <c r="A608" s="19"/>
      <c r="B608" s="17"/>
      <c r="C608" s="17"/>
      <c r="D608" s="17"/>
    </row>
    <row r="609" spans="1:4" x14ac:dyDescent="0.2">
      <c r="A609" s="19"/>
      <c r="B609" s="17"/>
      <c r="C609" s="17"/>
      <c r="D609" s="17"/>
    </row>
    <row r="610" spans="1:4" x14ac:dyDescent="0.2">
      <c r="A610" s="19"/>
      <c r="B610" s="17"/>
      <c r="C610" s="17"/>
      <c r="D610" s="17"/>
    </row>
    <row r="611" spans="1:4" x14ac:dyDescent="0.2">
      <c r="A611" s="19"/>
      <c r="B611" s="17"/>
      <c r="C611" s="17"/>
      <c r="D611" s="17"/>
    </row>
    <row r="612" spans="1:4" x14ac:dyDescent="0.2">
      <c r="A612" s="19"/>
      <c r="B612" s="17"/>
      <c r="C612" s="17"/>
      <c r="D612" s="17"/>
    </row>
    <row r="613" spans="1:4" x14ac:dyDescent="0.2">
      <c r="A613" s="19"/>
      <c r="B613" s="17"/>
      <c r="C613" s="17"/>
      <c r="D613" s="17"/>
    </row>
    <row r="614" spans="1:4" x14ac:dyDescent="0.2">
      <c r="A614" s="19"/>
      <c r="B614" s="17"/>
      <c r="C614" s="17"/>
      <c r="D614" s="17"/>
    </row>
    <row r="615" spans="1:4" x14ac:dyDescent="0.2">
      <c r="A615" s="19"/>
      <c r="B615" s="17"/>
      <c r="C615" s="17"/>
      <c r="D615" s="17"/>
    </row>
    <row r="616" spans="1:4" x14ac:dyDescent="0.2">
      <c r="A616" s="19"/>
      <c r="B616" s="17"/>
      <c r="C616" s="17"/>
      <c r="D616" s="17"/>
    </row>
    <row r="617" spans="1:4" x14ac:dyDescent="0.2">
      <c r="A617" s="19"/>
      <c r="B617" s="17"/>
      <c r="C617" s="17"/>
      <c r="D617" s="17"/>
    </row>
    <row r="618" spans="1:4" x14ac:dyDescent="0.2">
      <c r="A618" s="19"/>
      <c r="B618" s="17"/>
      <c r="C618" s="17"/>
      <c r="D618" s="17"/>
    </row>
    <row r="619" spans="1:4" x14ac:dyDescent="0.2">
      <c r="A619" s="19"/>
      <c r="B619" s="17"/>
      <c r="C619" s="17"/>
      <c r="D619" s="17"/>
    </row>
    <row r="620" spans="1:4" x14ac:dyDescent="0.2">
      <c r="A620" s="19"/>
      <c r="B620" s="17"/>
      <c r="C620" s="17"/>
      <c r="D620" s="17"/>
    </row>
    <row r="621" spans="1:4" x14ac:dyDescent="0.2">
      <c r="A621" s="19"/>
      <c r="B621" s="17"/>
      <c r="C621" s="17"/>
      <c r="D621" s="17"/>
    </row>
    <row r="622" spans="1:4" x14ac:dyDescent="0.2">
      <c r="A622" s="19"/>
      <c r="B622" s="17"/>
      <c r="C622" s="17"/>
      <c r="D622" s="17"/>
    </row>
    <row r="623" spans="1:4" x14ac:dyDescent="0.2">
      <c r="A623" s="19"/>
      <c r="B623" s="17"/>
      <c r="C623" s="17"/>
      <c r="D623" s="17"/>
    </row>
    <row r="624" spans="1:4" x14ac:dyDescent="0.2">
      <c r="A624" s="19"/>
      <c r="B624" s="17"/>
      <c r="C624" s="17"/>
      <c r="D624" s="17"/>
    </row>
    <row r="625" spans="1:4" x14ac:dyDescent="0.2">
      <c r="A625" s="19"/>
      <c r="B625" s="17"/>
      <c r="C625" s="17"/>
      <c r="D625" s="17"/>
    </row>
    <row r="626" spans="1:4" x14ac:dyDescent="0.2">
      <c r="A626" s="19"/>
      <c r="B626" s="17"/>
      <c r="C626" s="17"/>
      <c r="D626" s="17"/>
    </row>
    <row r="627" spans="1:4" x14ac:dyDescent="0.2">
      <c r="A627" s="19"/>
      <c r="B627" s="17"/>
      <c r="C627" s="17"/>
      <c r="D627" s="17"/>
    </row>
    <row r="628" spans="1:4" x14ac:dyDescent="0.2">
      <c r="A628" s="19"/>
      <c r="B628" s="17"/>
      <c r="C628" s="17"/>
      <c r="D628" s="17"/>
    </row>
    <row r="629" spans="1:4" x14ac:dyDescent="0.2">
      <c r="A629" s="19"/>
      <c r="B629" s="17"/>
      <c r="C629" s="17"/>
      <c r="D629" s="17"/>
    </row>
    <row r="630" spans="1:4" x14ac:dyDescent="0.2">
      <c r="A630" s="19"/>
      <c r="B630" s="17"/>
      <c r="C630" s="17"/>
      <c r="D630" s="17"/>
    </row>
    <row r="631" spans="1:4" x14ac:dyDescent="0.2">
      <c r="A631" s="19"/>
      <c r="B631" s="17"/>
      <c r="C631" s="17"/>
      <c r="D631" s="17"/>
    </row>
    <row r="632" spans="1:4" x14ac:dyDescent="0.2">
      <c r="A632" s="19"/>
      <c r="B632" s="17"/>
      <c r="C632" s="17"/>
      <c r="D632" s="17"/>
    </row>
    <row r="633" spans="1:4" x14ac:dyDescent="0.2">
      <c r="A633" s="19"/>
      <c r="B633" s="17"/>
      <c r="C633" s="17"/>
      <c r="D633" s="17"/>
    </row>
    <row r="634" spans="1:4" x14ac:dyDescent="0.2">
      <c r="A634" s="19"/>
      <c r="B634" s="17"/>
      <c r="C634" s="17"/>
      <c r="D634" s="17"/>
    </row>
    <row r="635" spans="1:4" x14ac:dyDescent="0.2">
      <c r="A635" s="19"/>
      <c r="B635" s="17"/>
      <c r="C635" s="17"/>
      <c r="D635" s="17"/>
    </row>
    <row r="636" spans="1:4" x14ac:dyDescent="0.2">
      <c r="A636" s="19"/>
      <c r="B636" s="17"/>
      <c r="C636" s="17"/>
      <c r="D636" s="17"/>
    </row>
    <row r="637" spans="1:4" x14ac:dyDescent="0.2">
      <c r="A637" s="19"/>
      <c r="B637" s="17"/>
      <c r="C637" s="17"/>
      <c r="D637" s="17"/>
    </row>
    <row r="638" spans="1:4" x14ac:dyDescent="0.2">
      <c r="A638" s="19"/>
      <c r="B638" s="17"/>
      <c r="C638" s="17"/>
      <c r="D638" s="17"/>
    </row>
    <row r="639" spans="1:4" x14ac:dyDescent="0.2">
      <c r="A639" s="19"/>
      <c r="B639" s="17"/>
      <c r="C639" s="17"/>
      <c r="D639" s="17"/>
    </row>
    <row r="640" spans="1:4" x14ac:dyDescent="0.2">
      <c r="A640" s="19"/>
      <c r="B640" s="17"/>
      <c r="C640" s="17"/>
      <c r="D640" s="17"/>
    </row>
    <row r="641" spans="1:4" x14ac:dyDescent="0.2">
      <c r="A641" s="19"/>
      <c r="B641" s="17"/>
      <c r="C641" s="17"/>
      <c r="D641" s="17"/>
    </row>
    <row r="642" spans="1:4" x14ac:dyDescent="0.2">
      <c r="A642" s="19"/>
      <c r="B642" s="17"/>
      <c r="C642" s="17"/>
      <c r="D642" s="17"/>
    </row>
    <row r="643" spans="1:4" x14ac:dyDescent="0.2">
      <c r="A643" s="19"/>
      <c r="B643" s="17"/>
      <c r="C643" s="17"/>
      <c r="D643" s="17"/>
    </row>
    <row r="644" spans="1:4" x14ac:dyDescent="0.2">
      <c r="A644" s="19"/>
      <c r="B644" s="17"/>
      <c r="C644" s="17"/>
      <c r="D644" s="17"/>
    </row>
    <row r="645" spans="1:4" x14ac:dyDescent="0.2">
      <c r="A645" s="19"/>
      <c r="B645" s="17"/>
      <c r="C645" s="17"/>
      <c r="D645" s="17"/>
    </row>
    <row r="646" spans="1:4" x14ac:dyDescent="0.2">
      <c r="A646" s="19"/>
      <c r="B646" s="17"/>
      <c r="C646" s="17"/>
      <c r="D646" s="17"/>
    </row>
    <row r="647" spans="1:4" x14ac:dyDescent="0.2">
      <c r="A647" s="19"/>
      <c r="B647" s="17"/>
      <c r="C647" s="17"/>
      <c r="D647" s="17"/>
    </row>
    <row r="648" spans="1:4" x14ac:dyDescent="0.2">
      <c r="A648" s="19"/>
      <c r="B648" s="17"/>
      <c r="C648" s="17"/>
      <c r="D648" s="17"/>
    </row>
    <row r="649" spans="1:4" x14ac:dyDescent="0.2">
      <c r="A649" s="19"/>
      <c r="B649" s="17"/>
      <c r="C649" s="17"/>
      <c r="D649" s="17"/>
    </row>
    <row r="650" spans="1:4" x14ac:dyDescent="0.2">
      <c r="A650" s="19"/>
      <c r="B650" s="17"/>
      <c r="C650" s="17"/>
      <c r="D650" s="17"/>
    </row>
    <row r="651" spans="1:4" x14ac:dyDescent="0.2">
      <c r="A651" s="19"/>
      <c r="B651" s="17"/>
      <c r="C651" s="17"/>
      <c r="D651" s="17"/>
    </row>
    <row r="652" spans="1:4" x14ac:dyDescent="0.2">
      <c r="A652" s="19"/>
      <c r="B652" s="17"/>
      <c r="C652" s="17"/>
      <c r="D652" s="17"/>
    </row>
    <row r="653" spans="1:4" x14ac:dyDescent="0.2">
      <c r="A653" s="19"/>
      <c r="B653" s="17"/>
      <c r="C653" s="17"/>
      <c r="D653" s="17"/>
    </row>
    <row r="654" spans="1:4" x14ac:dyDescent="0.2">
      <c r="A654" s="19"/>
      <c r="B654" s="17"/>
      <c r="C654" s="17"/>
      <c r="D654" s="17"/>
    </row>
    <row r="655" spans="1:4" x14ac:dyDescent="0.2">
      <c r="A655" s="19"/>
      <c r="B655" s="17"/>
      <c r="C655" s="17"/>
      <c r="D655" s="17"/>
    </row>
    <row r="656" spans="1:4" x14ac:dyDescent="0.2">
      <c r="A656" s="19"/>
      <c r="B656" s="17"/>
      <c r="C656" s="17"/>
      <c r="D656" s="17"/>
    </row>
    <row r="657" spans="1:4" x14ac:dyDescent="0.2">
      <c r="A657" s="19"/>
      <c r="B657" s="17"/>
      <c r="C657" s="17"/>
      <c r="D657" s="17"/>
    </row>
    <row r="658" spans="1:4" x14ac:dyDescent="0.2">
      <c r="A658" s="19"/>
      <c r="B658" s="17"/>
      <c r="C658" s="17"/>
      <c r="D658" s="17"/>
    </row>
    <row r="659" spans="1:4" x14ac:dyDescent="0.2">
      <c r="A659" s="19"/>
      <c r="B659" s="17"/>
      <c r="C659" s="17"/>
      <c r="D659" s="17"/>
    </row>
    <row r="660" spans="1:4" x14ac:dyDescent="0.2">
      <c r="A660" s="19"/>
      <c r="B660" s="17"/>
      <c r="C660" s="17"/>
      <c r="D660" s="17"/>
    </row>
    <row r="661" spans="1:4" x14ac:dyDescent="0.2">
      <c r="A661" s="19"/>
      <c r="B661" s="17"/>
      <c r="C661" s="17"/>
      <c r="D661" s="17"/>
    </row>
    <row r="662" spans="1:4" x14ac:dyDescent="0.2">
      <c r="A662" s="19"/>
      <c r="B662" s="17"/>
      <c r="C662" s="17"/>
      <c r="D662" s="17"/>
    </row>
    <row r="663" spans="1:4" x14ac:dyDescent="0.2">
      <c r="A663" s="19"/>
      <c r="B663" s="17"/>
      <c r="C663" s="17"/>
      <c r="D663" s="17"/>
    </row>
    <row r="664" spans="1:4" x14ac:dyDescent="0.2">
      <c r="A664" s="19"/>
      <c r="B664" s="17"/>
      <c r="C664" s="17"/>
      <c r="D664" s="17"/>
    </row>
    <row r="665" spans="1:4" x14ac:dyDescent="0.2">
      <c r="A665" s="19"/>
      <c r="B665" s="17"/>
      <c r="C665" s="17"/>
      <c r="D665" s="17"/>
    </row>
    <row r="666" spans="1:4" x14ac:dyDescent="0.2">
      <c r="A666" s="19"/>
      <c r="B666" s="17"/>
      <c r="C666" s="17"/>
      <c r="D666" s="17"/>
    </row>
    <row r="667" spans="1:4" x14ac:dyDescent="0.2">
      <c r="A667" s="19"/>
      <c r="B667" s="17"/>
      <c r="C667" s="17"/>
      <c r="D667" s="17"/>
    </row>
    <row r="668" spans="1:4" x14ac:dyDescent="0.2">
      <c r="A668" s="19"/>
      <c r="B668" s="17"/>
      <c r="C668" s="17"/>
      <c r="D668" s="17"/>
    </row>
    <row r="669" spans="1:4" x14ac:dyDescent="0.2">
      <c r="A669" s="19"/>
      <c r="B669" s="17"/>
      <c r="C669" s="17"/>
      <c r="D669" s="17"/>
    </row>
    <row r="670" spans="1:4" x14ac:dyDescent="0.2">
      <c r="A670" s="19"/>
      <c r="B670" s="17"/>
      <c r="C670" s="17"/>
      <c r="D670" s="17"/>
    </row>
    <row r="671" spans="1:4" x14ac:dyDescent="0.2">
      <c r="A671" s="19"/>
      <c r="B671" s="17"/>
      <c r="C671" s="17"/>
      <c r="D671" s="17"/>
    </row>
    <row r="672" spans="1:4" x14ac:dyDescent="0.2">
      <c r="A672" s="19"/>
      <c r="B672" s="17"/>
      <c r="C672" s="17"/>
      <c r="D672" s="17"/>
    </row>
    <row r="673" spans="1:4" x14ac:dyDescent="0.2">
      <c r="A673" s="19"/>
      <c r="B673" s="17"/>
      <c r="C673" s="17"/>
      <c r="D673" s="17"/>
    </row>
    <row r="674" spans="1:4" x14ac:dyDescent="0.2">
      <c r="A674" s="19"/>
      <c r="B674" s="17"/>
      <c r="C674" s="17"/>
      <c r="D674" s="17"/>
    </row>
    <row r="675" spans="1:4" x14ac:dyDescent="0.2">
      <c r="A675" s="19"/>
      <c r="B675" s="17"/>
      <c r="C675" s="17"/>
      <c r="D675" s="17"/>
    </row>
    <row r="676" spans="1:4" x14ac:dyDescent="0.2">
      <c r="A676" s="19"/>
      <c r="B676" s="17"/>
      <c r="C676" s="17"/>
      <c r="D676" s="17"/>
    </row>
    <row r="677" spans="1:4" x14ac:dyDescent="0.2">
      <c r="A677" s="19"/>
      <c r="B677" s="17"/>
      <c r="C677" s="17"/>
      <c r="D677" s="17"/>
    </row>
    <row r="678" spans="1:4" x14ac:dyDescent="0.2">
      <c r="A678" s="19"/>
      <c r="B678" s="17"/>
      <c r="C678" s="17"/>
      <c r="D678" s="17"/>
    </row>
    <row r="679" spans="1:4" x14ac:dyDescent="0.2">
      <c r="A679" s="19"/>
      <c r="B679" s="17"/>
      <c r="C679" s="17"/>
      <c r="D679" s="17"/>
    </row>
    <row r="680" spans="1:4" x14ac:dyDescent="0.2">
      <c r="A680" s="19"/>
      <c r="B680" s="17"/>
      <c r="C680" s="17"/>
      <c r="D680" s="17"/>
    </row>
    <row r="681" spans="1:4" x14ac:dyDescent="0.2">
      <c r="A681" s="19"/>
      <c r="B681" s="17"/>
      <c r="C681" s="17"/>
      <c r="D681" s="17"/>
    </row>
    <row r="682" spans="1:4" x14ac:dyDescent="0.2">
      <c r="A682" s="19"/>
      <c r="B682" s="17"/>
      <c r="C682" s="17"/>
      <c r="D682" s="17"/>
    </row>
    <row r="683" spans="1:4" x14ac:dyDescent="0.2">
      <c r="A683" s="19"/>
      <c r="B683" s="17"/>
      <c r="C683" s="17"/>
      <c r="D683" s="17"/>
    </row>
    <row r="684" spans="1:4" x14ac:dyDescent="0.2">
      <c r="A684" s="19"/>
      <c r="B684" s="17"/>
      <c r="C684" s="17"/>
      <c r="D684" s="17"/>
    </row>
    <row r="685" spans="1:4" x14ac:dyDescent="0.2">
      <c r="A685" s="19"/>
      <c r="B685" s="17"/>
      <c r="C685" s="17"/>
      <c r="D685" s="17"/>
    </row>
    <row r="686" spans="1:4" x14ac:dyDescent="0.2">
      <c r="A686" s="19"/>
      <c r="B686" s="17"/>
      <c r="C686" s="17"/>
      <c r="D686" s="17"/>
    </row>
    <row r="687" spans="1:4" x14ac:dyDescent="0.2">
      <c r="A687" s="19"/>
      <c r="B687" s="17"/>
      <c r="C687" s="17"/>
      <c r="D687" s="17"/>
    </row>
    <row r="688" spans="1:4" x14ac:dyDescent="0.2">
      <c r="A688" s="19"/>
      <c r="B688" s="17"/>
      <c r="C688" s="17"/>
      <c r="D688" s="17"/>
    </row>
    <row r="689" spans="1:4" x14ac:dyDescent="0.2">
      <c r="A689" s="19"/>
      <c r="B689" s="17"/>
      <c r="C689" s="17"/>
      <c r="D689" s="17"/>
    </row>
    <row r="690" spans="1:4" x14ac:dyDescent="0.2">
      <c r="A690" s="19"/>
      <c r="B690" s="17"/>
      <c r="C690" s="17"/>
      <c r="D690" s="17"/>
    </row>
    <row r="691" spans="1:4" x14ac:dyDescent="0.2">
      <c r="A691" s="19"/>
      <c r="B691" s="17"/>
      <c r="C691" s="17"/>
      <c r="D691" s="17"/>
    </row>
    <row r="692" spans="1:4" x14ac:dyDescent="0.2">
      <c r="A692" s="19"/>
      <c r="B692" s="17"/>
      <c r="C692" s="17"/>
      <c r="D692" s="17"/>
    </row>
    <row r="693" spans="1:4" x14ac:dyDescent="0.2">
      <c r="A693" s="19"/>
      <c r="B693" s="17"/>
      <c r="C693" s="17"/>
      <c r="D693" s="17"/>
    </row>
    <row r="694" spans="1:4" x14ac:dyDescent="0.2">
      <c r="A694" s="19"/>
      <c r="B694" s="17"/>
      <c r="C694" s="17"/>
      <c r="D694" s="17"/>
    </row>
    <row r="695" spans="1:4" x14ac:dyDescent="0.2">
      <c r="A695" s="19"/>
      <c r="B695" s="17"/>
      <c r="C695" s="17"/>
      <c r="D695" s="17"/>
    </row>
    <row r="696" spans="1:4" x14ac:dyDescent="0.2">
      <c r="A696" s="19"/>
      <c r="B696" s="17"/>
      <c r="C696" s="17"/>
      <c r="D696" s="17"/>
    </row>
    <row r="697" spans="1:4" x14ac:dyDescent="0.2">
      <c r="A697" s="19"/>
      <c r="B697" s="17"/>
      <c r="C697" s="17"/>
      <c r="D697" s="17"/>
    </row>
    <row r="698" spans="1:4" x14ac:dyDescent="0.2">
      <c r="A698" s="19"/>
      <c r="B698" s="17"/>
      <c r="C698" s="17"/>
      <c r="D698" s="17"/>
    </row>
    <row r="699" spans="1:4" x14ac:dyDescent="0.2">
      <c r="A699" s="19"/>
      <c r="B699" s="17"/>
      <c r="C699" s="17"/>
      <c r="D699" s="17"/>
    </row>
    <row r="700" spans="1:4" x14ac:dyDescent="0.2">
      <c r="A700" s="19"/>
      <c r="B700" s="17"/>
      <c r="C700" s="17"/>
      <c r="D700" s="17"/>
    </row>
    <row r="701" spans="1:4" x14ac:dyDescent="0.2">
      <c r="A701" s="19"/>
      <c r="B701" s="17"/>
      <c r="C701" s="17"/>
      <c r="D701" s="17"/>
    </row>
    <row r="702" spans="1:4" x14ac:dyDescent="0.2">
      <c r="A702" s="19"/>
      <c r="B702" s="17"/>
      <c r="C702" s="17"/>
      <c r="D702" s="17"/>
    </row>
    <row r="703" spans="1:4" x14ac:dyDescent="0.2">
      <c r="A703" s="19"/>
      <c r="B703" s="17"/>
      <c r="C703" s="17"/>
      <c r="D703" s="17"/>
    </row>
    <row r="704" spans="1:4" x14ac:dyDescent="0.2">
      <c r="A704" s="19"/>
      <c r="B704" s="17"/>
      <c r="C704" s="17"/>
      <c r="D704" s="17"/>
    </row>
    <row r="705" spans="1:4" x14ac:dyDescent="0.2">
      <c r="A705" s="19"/>
      <c r="B705" s="17"/>
      <c r="C705" s="17"/>
      <c r="D705" s="17"/>
    </row>
    <row r="706" spans="1:4" x14ac:dyDescent="0.2">
      <c r="A706" s="19"/>
      <c r="B706" s="17"/>
      <c r="C706" s="17"/>
      <c r="D706" s="17"/>
    </row>
    <row r="707" spans="1:4" x14ac:dyDescent="0.2">
      <c r="A707" s="19"/>
      <c r="B707" s="17"/>
      <c r="C707" s="17"/>
      <c r="D707" s="17"/>
    </row>
    <row r="708" spans="1:4" x14ac:dyDescent="0.2">
      <c r="A708" s="19"/>
      <c r="B708" s="17"/>
      <c r="C708" s="17"/>
      <c r="D708" s="17"/>
    </row>
    <row r="709" spans="1:4" x14ac:dyDescent="0.2">
      <c r="A709" s="19"/>
      <c r="B709" s="17"/>
      <c r="C709" s="17"/>
      <c r="D709" s="17"/>
    </row>
    <row r="710" spans="1:4" x14ac:dyDescent="0.2">
      <c r="A710" s="19"/>
      <c r="B710" s="17"/>
      <c r="C710" s="17"/>
      <c r="D710" s="17"/>
    </row>
    <row r="711" spans="1:4" x14ac:dyDescent="0.2">
      <c r="A711" s="19"/>
      <c r="B711" s="17"/>
      <c r="C711" s="17"/>
      <c r="D711" s="17"/>
    </row>
    <row r="712" spans="1:4" x14ac:dyDescent="0.2">
      <c r="A712" s="19"/>
      <c r="B712" s="17"/>
      <c r="C712" s="17"/>
      <c r="D712" s="17"/>
    </row>
    <row r="713" spans="1:4" x14ac:dyDescent="0.2">
      <c r="A713" s="19"/>
      <c r="B713" s="17"/>
      <c r="C713" s="17"/>
      <c r="D713" s="17"/>
    </row>
    <row r="714" spans="1:4" x14ac:dyDescent="0.2">
      <c r="A714" s="19"/>
      <c r="B714" s="17"/>
      <c r="C714" s="17"/>
      <c r="D714" s="17"/>
    </row>
    <row r="715" spans="1:4" x14ac:dyDescent="0.2">
      <c r="A715" s="19"/>
      <c r="B715" s="17"/>
      <c r="C715" s="17"/>
      <c r="D715" s="17"/>
    </row>
    <row r="716" spans="1:4" x14ac:dyDescent="0.2">
      <c r="A716" s="19"/>
      <c r="B716" s="17"/>
      <c r="C716" s="17"/>
      <c r="D716" s="17"/>
    </row>
    <row r="717" spans="1:4" x14ac:dyDescent="0.2">
      <c r="A717" s="19"/>
      <c r="B717" s="17"/>
      <c r="C717" s="17"/>
      <c r="D717" s="17"/>
    </row>
    <row r="718" spans="1:4" x14ac:dyDescent="0.2">
      <c r="A718" s="19"/>
      <c r="B718" s="17"/>
      <c r="C718" s="17"/>
      <c r="D718" s="17"/>
    </row>
    <row r="719" spans="1:4" x14ac:dyDescent="0.2">
      <c r="A719" s="19"/>
      <c r="B719" s="17"/>
      <c r="C719" s="17"/>
      <c r="D719" s="17"/>
    </row>
    <row r="720" spans="1:4" x14ac:dyDescent="0.2">
      <c r="A720" s="19"/>
      <c r="B720" s="17"/>
      <c r="C720" s="17"/>
      <c r="D720" s="17"/>
    </row>
    <row r="721" spans="1:4" x14ac:dyDescent="0.2">
      <c r="A721" s="19"/>
      <c r="B721" s="17"/>
      <c r="C721" s="17"/>
      <c r="D721" s="17"/>
    </row>
    <row r="722" spans="1:4" x14ac:dyDescent="0.2">
      <c r="A722" s="19"/>
      <c r="B722" s="17"/>
      <c r="C722" s="17"/>
      <c r="D722" s="17"/>
    </row>
    <row r="723" spans="1:4" x14ac:dyDescent="0.2">
      <c r="A723" s="19"/>
      <c r="B723" s="17"/>
      <c r="C723" s="17"/>
      <c r="D723" s="17"/>
    </row>
    <row r="724" spans="1:4" x14ac:dyDescent="0.2">
      <c r="A724" s="19"/>
      <c r="B724" s="17"/>
      <c r="C724" s="17"/>
      <c r="D724" s="17"/>
    </row>
    <row r="725" spans="1:4" x14ac:dyDescent="0.2">
      <c r="A725" s="19"/>
      <c r="B725" s="17"/>
      <c r="C725" s="17"/>
      <c r="D725" s="17"/>
    </row>
    <row r="726" spans="1:4" x14ac:dyDescent="0.2">
      <c r="A726" s="19"/>
      <c r="B726" s="17"/>
      <c r="C726" s="17"/>
      <c r="D726" s="17"/>
    </row>
    <row r="727" spans="1:4" x14ac:dyDescent="0.2">
      <c r="A727" s="19"/>
      <c r="B727" s="17"/>
      <c r="C727" s="17"/>
      <c r="D727" s="17"/>
    </row>
    <row r="728" spans="1:4" x14ac:dyDescent="0.2">
      <c r="A728" s="19"/>
      <c r="B728" s="17"/>
      <c r="C728" s="17"/>
      <c r="D728" s="17"/>
    </row>
    <row r="729" spans="1:4" x14ac:dyDescent="0.2">
      <c r="A729" s="19"/>
      <c r="B729" s="17"/>
      <c r="C729" s="17"/>
      <c r="D729" s="17"/>
    </row>
    <row r="730" spans="1:4" x14ac:dyDescent="0.2">
      <c r="A730" s="19"/>
      <c r="B730" s="17"/>
      <c r="C730" s="17"/>
      <c r="D730" s="17"/>
    </row>
    <row r="731" spans="1:4" x14ac:dyDescent="0.2">
      <c r="A731" s="19"/>
      <c r="B731" s="17"/>
      <c r="C731" s="17"/>
      <c r="D731" s="17"/>
    </row>
    <row r="732" spans="1:4" x14ac:dyDescent="0.2">
      <c r="A732" s="19"/>
      <c r="B732" s="17"/>
      <c r="C732" s="17"/>
      <c r="D732" s="17"/>
    </row>
    <row r="733" spans="1:4" x14ac:dyDescent="0.2">
      <c r="A733" s="19"/>
      <c r="B733" s="17"/>
      <c r="C733" s="17"/>
      <c r="D733" s="17"/>
    </row>
    <row r="734" spans="1:4" x14ac:dyDescent="0.2">
      <c r="A734" s="19"/>
      <c r="B734" s="17"/>
      <c r="C734" s="17"/>
      <c r="D734" s="17"/>
    </row>
    <row r="735" spans="1:4" x14ac:dyDescent="0.2">
      <c r="A735" s="19"/>
      <c r="B735" s="17"/>
      <c r="C735" s="17"/>
      <c r="D735" s="17"/>
    </row>
    <row r="736" spans="1:4" x14ac:dyDescent="0.2">
      <c r="A736" s="19"/>
      <c r="B736" s="17"/>
      <c r="C736" s="17"/>
      <c r="D736" s="17"/>
    </row>
    <row r="737" spans="1:4" x14ac:dyDescent="0.2">
      <c r="A737" s="19"/>
      <c r="B737" s="17"/>
      <c r="C737" s="17"/>
      <c r="D737" s="17"/>
    </row>
    <row r="738" spans="1:4" x14ac:dyDescent="0.2">
      <c r="A738" s="19"/>
      <c r="B738" s="17"/>
      <c r="C738" s="17"/>
      <c r="D738" s="17"/>
    </row>
    <row r="739" spans="1:4" x14ac:dyDescent="0.2">
      <c r="A739" s="19"/>
      <c r="B739" s="17"/>
      <c r="C739" s="17"/>
      <c r="D739" s="17"/>
    </row>
    <row r="740" spans="1:4" x14ac:dyDescent="0.2">
      <c r="A740" s="19"/>
      <c r="B740" s="17"/>
      <c r="C740" s="17"/>
      <c r="D740" s="17"/>
    </row>
    <row r="741" spans="1:4" x14ac:dyDescent="0.2">
      <c r="A741" s="19"/>
      <c r="B741" s="17"/>
      <c r="C741" s="17"/>
      <c r="D741" s="17"/>
    </row>
    <row r="742" spans="1:4" x14ac:dyDescent="0.2">
      <c r="A742" s="19"/>
      <c r="B742" s="17"/>
      <c r="C742" s="17"/>
      <c r="D742" s="17"/>
    </row>
    <row r="743" spans="1:4" x14ac:dyDescent="0.2">
      <c r="A743" s="19"/>
      <c r="B743" s="17"/>
      <c r="C743" s="17"/>
      <c r="D743" s="17"/>
    </row>
    <row r="744" spans="1:4" x14ac:dyDescent="0.2">
      <c r="A744" s="19"/>
      <c r="B744" s="17"/>
      <c r="C744" s="17"/>
      <c r="D744" s="17"/>
    </row>
    <row r="745" spans="1:4" x14ac:dyDescent="0.2">
      <c r="A745" s="19"/>
      <c r="B745" s="17"/>
      <c r="C745" s="17"/>
      <c r="D745" s="17"/>
    </row>
    <row r="746" spans="1:4" x14ac:dyDescent="0.2">
      <c r="A746" s="19"/>
      <c r="B746" s="17"/>
      <c r="C746" s="17"/>
      <c r="D746" s="17"/>
    </row>
    <row r="747" spans="1:4" x14ac:dyDescent="0.2">
      <c r="A747" s="19"/>
      <c r="B747" s="17"/>
      <c r="C747" s="17"/>
      <c r="D747" s="17"/>
    </row>
    <row r="748" spans="1:4" x14ac:dyDescent="0.2">
      <c r="A748" s="19"/>
      <c r="B748" s="17"/>
      <c r="C748" s="17"/>
      <c r="D748" s="17"/>
    </row>
    <row r="749" spans="1:4" x14ac:dyDescent="0.2">
      <c r="A749" s="19"/>
      <c r="B749" s="17"/>
      <c r="C749" s="17"/>
      <c r="D749" s="17"/>
    </row>
    <row r="750" spans="1:4" x14ac:dyDescent="0.2">
      <c r="A750" s="19"/>
      <c r="B750" s="17"/>
      <c r="C750" s="17"/>
      <c r="D750" s="17"/>
    </row>
    <row r="751" spans="1:4" x14ac:dyDescent="0.2">
      <c r="A751" s="19"/>
      <c r="B751" s="17"/>
      <c r="C751" s="17"/>
      <c r="D751" s="17"/>
    </row>
    <row r="752" spans="1:4" x14ac:dyDescent="0.2">
      <c r="A752" s="19"/>
      <c r="B752" s="17"/>
      <c r="C752" s="17"/>
      <c r="D752" s="17"/>
    </row>
    <row r="753" spans="1:4" x14ac:dyDescent="0.2">
      <c r="A753" s="19"/>
      <c r="B753" s="17"/>
      <c r="C753" s="17"/>
      <c r="D753" s="17"/>
    </row>
    <row r="754" spans="1:4" x14ac:dyDescent="0.2">
      <c r="A754" s="19"/>
      <c r="B754" s="17"/>
      <c r="C754" s="17"/>
      <c r="D754" s="17"/>
    </row>
    <row r="755" spans="1:4" x14ac:dyDescent="0.2">
      <c r="A755" s="19"/>
      <c r="B755" s="17"/>
      <c r="C755" s="17"/>
      <c r="D755" s="17"/>
    </row>
    <row r="756" spans="1:4" x14ac:dyDescent="0.2">
      <c r="A756" s="19"/>
      <c r="B756" s="17"/>
      <c r="C756" s="17"/>
      <c r="D756" s="17"/>
    </row>
    <row r="757" spans="1:4" x14ac:dyDescent="0.2">
      <c r="A757" s="19"/>
      <c r="B757" s="17"/>
      <c r="C757" s="17"/>
      <c r="D757" s="17"/>
    </row>
    <row r="758" spans="1:4" x14ac:dyDescent="0.2">
      <c r="A758" s="19"/>
      <c r="B758" s="17"/>
      <c r="C758" s="17"/>
      <c r="D758" s="17"/>
    </row>
    <row r="759" spans="1:4" x14ac:dyDescent="0.2">
      <c r="A759" s="19"/>
      <c r="B759" s="17"/>
      <c r="C759" s="17"/>
      <c r="D759" s="17"/>
    </row>
    <row r="760" spans="1:4" x14ac:dyDescent="0.2">
      <c r="A760" s="19"/>
      <c r="B760" s="17"/>
      <c r="C760" s="17"/>
      <c r="D760" s="17"/>
    </row>
    <row r="761" spans="1:4" x14ac:dyDescent="0.2">
      <c r="A761" s="19"/>
      <c r="B761" s="17"/>
      <c r="C761" s="17"/>
      <c r="D761" s="17"/>
    </row>
    <row r="762" spans="1:4" x14ac:dyDescent="0.2">
      <c r="A762" s="19"/>
      <c r="B762" s="17"/>
      <c r="C762" s="17"/>
      <c r="D762" s="17"/>
    </row>
    <row r="763" spans="1:4" x14ac:dyDescent="0.2">
      <c r="A763" s="19"/>
      <c r="B763" s="17"/>
      <c r="C763" s="17"/>
      <c r="D763" s="17"/>
    </row>
    <row r="764" spans="1:4" x14ac:dyDescent="0.2">
      <c r="A764" s="19"/>
      <c r="B764" s="17"/>
      <c r="C764" s="17"/>
      <c r="D764" s="17"/>
    </row>
    <row r="765" spans="1:4" x14ac:dyDescent="0.2">
      <c r="A765" s="19"/>
      <c r="B765" s="17"/>
      <c r="C765" s="17"/>
      <c r="D765" s="17"/>
    </row>
    <row r="766" spans="1:4" x14ac:dyDescent="0.2">
      <c r="A766" s="19"/>
      <c r="B766" s="17"/>
      <c r="C766" s="17"/>
      <c r="D766" s="17"/>
    </row>
    <row r="767" spans="1:4" x14ac:dyDescent="0.2">
      <c r="A767" s="19"/>
      <c r="B767" s="17"/>
      <c r="C767" s="17"/>
      <c r="D767" s="17"/>
    </row>
    <row r="768" spans="1:4" x14ac:dyDescent="0.2">
      <c r="A768" s="19"/>
      <c r="B768" s="17"/>
      <c r="C768" s="17"/>
      <c r="D768" s="17"/>
    </row>
    <row r="769" spans="1:4" x14ac:dyDescent="0.2">
      <c r="A769" s="19"/>
      <c r="B769" s="17"/>
      <c r="C769" s="17"/>
      <c r="D769" s="17"/>
    </row>
    <row r="770" spans="1:4" x14ac:dyDescent="0.2">
      <c r="A770" s="19"/>
      <c r="B770" s="17"/>
      <c r="C770" s="17"/>
      <c r="D770" s="17"/>
    </row>
    <row r="771" spans="1:4" x14ac:dyDescent="0.2">
      <c r="A771" s="19"/>
      <c r="B771" s="17"/>
      <c r="C771" s="17"/>
      <c r="D771" s="17"/>
    </row>
    <row r="772" spans="1:4" x14ac:dyDescent="0.2">
      <c r="A772" s="19"/>
      <c r="B772" s="17"/>
      <c r="C772" s="17"/>
      <c r="D772" s="17"/>
    </row>
    <row r="773" spans="1:4" x14ac:dyDescent="0.2">
      <c r="A773" s="19"/>
      <c r="B773" s="17"/>
      <c r="C773" s="17"/>
      <c r="D773" s="17"/>
    </row>
    <row r="774" spans="1:4" x14ac:dyDescent="0.2">
      <c r="A774" s="19"/>
      <c r="B774" s="17"/>
      <c r="C774" s="17"/>
      <c r="D774" s="17"/>
    </row>
    <row r="775" spans="1:4" x14ac:dyDescent="0.2">
      <c r="A775" s="19"/>
      <c r="B775" s="17"/>
      <c r="C775" s="17"/>
      <c r="D775" s="17"/>
    </row>
    <row r="776" spans="1:4" x14ac:dyDescent="0.2">
      <c r="A776" s="19"/>
      <c r="B776" s="17"/>
      <c r="C776" s="17"/>
      <c r="D776" s="17"/>
    </row>
    <row r="777" spans="1:4" x14ac:dyDescent="0.2">
      <c r="A777" s="19"/>
      <c r="B777" s="17"/>
      <c r="C777" s="17"/>
      <c r="D777" s="17"/>
    </row>
    <row r="778" spans="1:4" x14ac:dyDescent="0.2">
      <c r="A778" s="19"/>
      <c r="B778" s="17"/>
      <c r="C778" s="17"/>
      <c r="D778" s="17"/>
    </row>
    <row r="779" spans="1:4" x14ac:dyDescent="0.2">
      <c r="A779" s="19"/>
      <c r="B779" s="17"/>
      <c r="C779" s="17"/>
      <c r="D779" s="17"/>
    </row>
    <row r="780" spans="1:4" x14ac:dyDescent="0.2">
      <c r="A780" s="19"/>
      <c r="B780" s="17"/>
      <c r="C780" s="17"/>
      <c r="D780" s="17"/>
    </row>
    <row r="781" spans="1:4" x14ac:dyDescent="0.2">
      <c r="A781" s="19"/>
      <c r="B781" s="17"/>
      <c r="C781" s="17"/>
      <c r="D781" s="17"/>
    </row>
    <row r="782" spans="1:4" x14ac:dyDescent="0.2">
      <c r="A782" s="19"/>
      <c r="B782" s="17"/>
      <c r="C782" s="17"/>
      <c r="D782" s="17"/>
    </row>
    <row r="783" spans="1:4" x14ac:dyDescent="0.2">
      <c r="A783" s="19"/>
      <c r="B783" s="17"/>
      <c r="C783" s="17"/>
      <c r="D783" s="17"/>
    </row>
    <row r="784" spans="1:4" x14ac:dyDescent="0.2">
      <c r="A784" s="19"/>
      <c r="B784" s="17"/>
      <c r="C784" s="17"/>
      <c r="D784" s="17"/>
    </row>
    <row r="785" spans="1:4" x14ac:dyDescent="0.2">
      <c r="A785" s="19"/>
      <c r="B785" s="17"/>
      <c r="C785" s="17"/>
      <c r="D785" s="17"/>
    </row>
    <row r="786" spans="1:4" x14ac:dyDescent="0.2">
      <c r="A786" s="19"/>
      <c r="B786" s="17"/>
      <c r="C786" s="17"/>
      <c r="D786" s="17"/>
    </row>
    <row r="787" spans="1:4" x14ac:dyDescent="0.2">
      <c r="A787" s="19"/>
      <c r="B787" s="17"/>
      <c r="C787" s="17"/>
      <c r="D787" s="17"/>
    </row>
    <row r="788" spans="1:4" x14ac:dyDescent="0.2">
      <c r="A788" s="19"/>
      <c r="B788" s="17"/>
      <c r="C788" s="17"/>
      <c r="D788" s="17"/>
    </row>
    <row r="789" spans="1:4" x14ac:dyDescent="0.2">
      <c r="A789" s="19"/>
      <c r="B789" s="17"/>
      <c r="C789" s="17"/>
      <c r="D789" s="17"/>
    </row>
    <row r="790" spans="1:4" x14ac:dyDescent="0.2">
      <c r="A790" s="19"/>
      <c r="B790" s="17"/>
      <c r="C790" s="17"/>
      <c r="D790" s="17"/>
    </row>
    <row r="791" spans="1:4" x14ac:dyDescent="0.2">
      <c r="A791" s="19"/>
      <c r="B791" s="17"/>
      <c r="C791" s="17"/>
      <c r="D791" s="17"/>
    </row>
    <row r="792" spans="1:4" x14ac:dyDescent="0.2">
      <c r="A792" s="19"/>
      <c r="B792" s="17"/>
      <c r="C792" s="17"/>
      <c r="D792" s="17"/>
    </row>
    <row r="793" spans="1:4" x14ac:dyDescent="0.2">
      <c r="A793" s="19"/>
      <c r="B793" s="17"/>
      <c r="C793" s="17"/>
      <c r="D793" s="17"/>
    </row>
    <row r="794" spans="1:4" x14ac:dyDescent="0.2">
      <c r="A794" s="19"/>
      <c r="B794" s="17"/>
      <c r="C794" s="17"/>
      <c r="D794" s="17"/>
    </row>
    <row r="795" spans="1:4" x14ac:dyDescent="0.2">
      <c r="A795" s="19"/>
      <c r="B795" s="17"/>
      <c r="C795" s="17"/>
      <c r="D795" s="17"/>
    </row>
    <row r="796" spans="1:4" x14ac:dyDescent="0.2">
      <c r="A796" s="19"/>
      <c r="B796" s="17"/>
      <c r="C796" s="17"/>
      <c r="D796" s="17"/>
    </row>
    <row r="797" spans="1:4" x14ac:dyDescent="0.2">
      <c r="A797" s="19"/>
      <c r="B797" s="17"/>
      <c r="C797" s="17"/>
      <c r="D797" s="17"/>
    </row>
    <row r="798" spans="1:4" x14ac:dyDescent="0.2">
      <c r="A798" s="19"/>
      <c r="B798" s="17"/>
      <c r="C798" s="17"/>
      <c r="D798" s="17"/>
    </row>
    <row r="799" spans="1:4" x14ac:dyDescent="0.2">
      <c r="A799" s="19"/>
      <c r="B799" s="17"/>
      <c r="C799" s="17"/>
      <c r="D799" s="17"/>
    </row>
    <row r="800" spans="1:4" x14ac:dyDescent="0.2">
      <c r="A800" s="19"/>
      <c r="B800" s="17"/>
      <c r="C800" s="17"/>
      <c r="D800" s="17"/>
    </row>
    <row r="801" spans="1:4" x14ac:dyDescent="0.2">
      <c r="A801" s="19"/>
      <c r="B801" s="17"/>
      <c r="C801" s="17"/>
      <c r="D801" s="17"/>
    </row>
    <row r="802" spans="1:4" x14ac:dyDescent="0.2">
      <c r="A802" s="19"/>
      <c r="B802" s="17"/>
      <c r="C802" s="17"/>
      <c r="D802" s="17"/>
    </row>
    <row r="803" spans="1:4" x14ac:dyDescent="0.2">
      <c r="A803" s="19"/>
      <c r="B803" s="17"/>
      <c r="C803" s="17"/>
      <c r="D803" s="17"/>
    </row>
    <row r="804" spans="1:4" x14ac:dyDescent="0.2">
      <c r="A804" s="19"/>
      <c r="B804" s="17"/>
      <c r="C804" s="17"/>
      <c r="D804" s="17"/>
    </row>
    <row r="805" spans="1:4" x14ac:dyDescent="0.2">
      <c r="A805" s="19"/>
      <c r="B805" s="17"/>
      <c r="C805" s="17"/>
      <c r="D805" s="17"/>
    </row>
    <row r="806" spans="1:4" x14ac:dyDescent="0.2">
      <c r="A806" s="19"/>
      <c r="B806" s="17"/>
      <c r="C806" s="17"/>
      <c r="D806" s="17"/>
    </row>
    <row r="807" spans="1:4" x14ac:dyDescent="0.2">
      <c r="A807" s="19"/>
      <c r="B807" s="17"/>
      <c r="C807" s="17"/>
      <c r="D807" s="17"/>
    </row>
    <row r="808" spans="1:4" x14ac:dyDescent="0.2">
      <c r="A808" s="19"/>
      <c r="B808" s="17"/>
      <c r="C808" s="17"/>
      <c r="D808" s="17"/>
    </row>
    <row r="809" spans="1:4" x14ac:dyDescent="0.2">
      <c r="A809" s="19"/>
      <c r="B809" s="17"/>
      <c r="C809" s="17"/>
      <c r="D809" s="17"/>
    </row>
    <row r="810" spans="1:4" x14ac:dyDescent="0.2">
      <c r="A810" s="19"/>
      <c r="B810" s="17"/>
      <c r="C810" s="17"/>
      <c r="D810" s="17"/>
    </row>
    <row r="811" spans="1:4" x14ac:dyDescent="0.2">
      <c r="A811" s="19"/>
      <c r="B811" s="17"/>
      <c r="C811" s="17"/>
      <c r="D811" s="17"/>
    </row>
    <row r="812" spans="1:4" x14ac:dyDescent="0.2">
      <c r="A812" s="19"/>
      <c r="B812" s="17"/>
      <c r="C812" s="17"/>
      <c r="D812" s="17"/>
    </row>
    <row r="813" spans="1:4" x14ac:dyDescent="0.2">
      <c r="A813" s="19"/>
      <c r="B813" s="17"/>
      <c r="C813" s="17"/>
      <c r="D813" s="17"/>
    </row>
    <row r="814" spans="1:4" x14ac:dyDescent="0.2">
      <c r="A814" s="19"/>
      <c r="B814" s="17"/>
      <c r="C814" s="17"/>
      <c r="D814" s="17"/>
    </row>
    <row r="815" spans="1:4" x14ac:dyDescent="0.2">
      <c r="A815" s="19"/>
      <c r="B815" s="17"/>
      <c r="C815" s="17"/>
      <c r="D815" s="17"/>
    </row>
    <row r="816" spans="1:4" x14ac:dyDescent="0.2">
      <c r="A816" s="19"/>
      <c r="B816" s="17"/>
      <c r="C816" s="17"/>
      <c r="D816" s="17"/>
    </row>
    <row r="817" spans="1:4" x14ac:dyDescent="0.2">
      <c r="A817" s="19"/>
      <c r="B817" s="17"/>
      <c r="C817" s="17"/>
      <c r="D817" s="17"/>
    </row>
    <row r="818" spans="1:4" x14ac:dyDescent="0.2">
      <c r="A818" s="19"/>
      <c r="B818" s="17"/>
      <c r="C818" s="17"/>
      <c r="D818" s="17"/>
    </row>
    <row r="819" spans="1:4" x14ac:dyDescent="0.2">
      <c r="A819" s="19"/>
      <c r="B819" s="17"/>
      <c r="C819" s="17"/>
      <c r="D819" s="17"/>
    </row>
    <row r="820" spans="1:4" x14ac:dyDescent="0.2">
      <c r="A820" s="19"/>
      <c r="B820" s="17"/>
      <c r="C820" s="17"/>
      <c r="D820" s="17"/>
    </row>
    <row r="821" spans="1:4" x14ac:dyDescent="0.2">
      <c r="A821" s="19"/>
      <c r="B821" s="17"/>
      <c r="C821" s="17"/>
      <c r="D821" s="17"/>
    </row>
    <row r="822" spans="1:4" x14ac:dyDescent="0.2">
      <c r="A822" s="19"/>
      <c r="B822" s="17"/>
      <c r="C822" s="17"/>
      <c r="D822" s="17"/>
    </row>
    <row r="823" spans="1:4" x14ac:dyDescent="0.2">
      <c r="A823" s="19"/>
      <c r="B823" s="17"/>
      <c r="C823" s="17"/>
      <c r="D823" s="17"/>
    </row>
    <row r="824" spans="1:4" x14ac:dyDescent="0.2">
      <c r="A824" s="19"/>
      <c r="B824" s="17"/>
      <c r="C824" s="17"/>
      <c r="D824" s="17"/>
    </row>
    <row r="825" spans="1:4" x14ac:dyDescent="0.2">
      <c r="A825" s="19"/>
      <c r="B825" s="17"/>
      <c r="C825" s="17"/>
      <c r="D825" s="17"/>
    </row>
    <row r="826" spans="1:4" x14ac:dyDescent="0.2">
      <c r="A826" s="19"/>
      <c r="B826" s="17"/>
      <c r="C826" s="17"/>
      <c r="D826" s="17"/>
    </row>
    <row r="827" spans="1:4" x14ac:dyDescent="0.2">
      <c r="A827" s="19"/>
      <c r="B827" s="17"/>
      <c r="C827" s="17"/>
      <c r="D827" s="17"/>
    </row>
    <row r="828" spans="1:4" x14ac:dyDescent="0.2">
      <c r="A828" s="19"/>
      <c r="B828" s="17"/>
      <c r="C828" s="17"/>
      <c r="D828" s="17"/>
    </row>
    <row r="829" spans="1:4" x14ac:dyDescent="0.2">
      <c r="A829" s="19"/>
      <c r="B829" s="17"/>
      <c r="C829" s="17"/>
      <c r="D829" s="17"/>
    </row>
    <row r="830" spans="1:4" x14ac:dyDescent="0.2">
      <c r="A830" s="19"/>
      <c r="B830" s="17"/>
      <c r="C830" s="17"/>
      <c r="D830" s="17"/>
    </row>
    <row r="831" spans="1:4" x14ac:dyDescent="0.2">
      <c r="A831" s="19"/>
      <c r="B831" s="17"/>
      <c r="C831" s="17"/>
      <c r="D831" s="17"/>
    </row>
    <row r="832" spans="1:4" x14ac:dyDescent="0.2">
      <c r="A832" s="19"/>
      <c r="B832" s="17"/>
      <c r="C832" s="17"/>
      <c r="D832" s="17"/>
    </row>
    <row r="833" spans="1:4" x14ac:dyDescent="0.2">
      <c r="A833" s="19"/>
      <c r="B833" s="17"/>
      <c r="C833" s="17"/>
      <c r="D833" s="17"/>
    </row>
    <row r="834" spans="1:4" x14ac:dyDescent="0.2">
      <c r="A834" s="19"/>
      <c r="B834" s="17"/>
      <c r="C834" s="17"/>
      <c r="D834" s="17"/>
    </row>
    <row r="835" spans="1:4" x14ac:dyDescent="0.2">
      <c r="A835" s="19"/>
      <c r="B835" s="17"/>
      <c r="C835" s="17"/>
      <c r="D835" s="17"/>
    </row>
    <row r="836" spans="1:4" x14ac:dyDescent="0.2">
      <c r="A836" s="19"/>
      <c r="B836" s="17"/>
      <c r="C836" s="17"/>
      <c r="D836" s="17"/>
    </row>
    <row r="837" spans="1:4" x14ac:dyDescent="0.2">
      <c r="A837" s="19"/>
      <c r="B837" s="17"/>
      <c r="C837" s="17"/>
      <c r="D837" s="17"/>
    </row>
    <row r="838" spans="1:4" x14ac:dyDescent="0.2">
      <c r="A838" s="19"/>
      <c r="B838" s="17"/>
      <c r="C838" s="17"/>
      <c r="D838" s="17"/>
    </row>
    <row r="839" spans="1:4" x14ac:dyDescent="0.2">
      <c r="A839" s="19"/>
      <c r="B839" s="17"/>
      <c r="C839" s="17"/>
      <c r="D839" s="17"/>
    </row>
    <row r="840" spans="1:4" x14ac:dyDescent="0.2">
      <c r="A840" s="19"/>
      <c r="B840" s="17"/>
      <c r="C840" s="17"/>
      <c r="D840" s="17"/>
    </row>
    <row r="841" spans="1:4" x14ac:dyDescent="0.2">
      <c r="A841" s="19"/>
      <c r="B841" s="17"/>
      <c r="C841" s="17"/>
      <c r="D841" s="17"/>
    </row>
    <row r="842" spans="1:4" x14ac:dyDescent="0.2">
      <c r="A842" s="19"/>
      <c r="B842" s="17"/>
      <c r="C842" s="17"/>
      <c r="D842" s="17"/>
    </row>
    <row r="843" spans="1:4" x14ac:dyDescent="0.2">
      <c r="A843" s="19"/>
      <c r="B843" s="17"/>
      <c r="C843" s="17"/>
      <c r="D843" s="17"/>
    </row>
    <row r="844" spans="1:4" x14ac:dyDescent="0.2">
      <c r="A844" s="19"/>
      <c r="B844" s="17"/>
      <c r="C844" s="17"/>
      <c r="D844" s="17"/>
    </row>
    <row r="845" spans="1:4" x14ac:dyDescent="0.2">
      <c r="A845" s="19"/>
      <c r="B845" s="17"/>
      <c r="C845" s="17"/>
      <c r="D845" s="17"/>
    </row>
    <row r="846" spans="1:4" x14ac:dyDescent="0.2">
      <c r="A846" s="19"/>
      <c r="B846" s="17"/>
      <c r="C846" s="17"/>
      <c r="D846" s="17"/>
    </row>
    <row r="847" spans="1:4" x14ac:dyDescent="0.2">
      <c r="A847" s="19"/>
      <c r="B847" s="17"/>
      <c r="C847" s="17"/>
      <c r="D847" s="17"/>
    </row>
    <row r="848" spans="1:4" x14ac:dyDescent="0.2">
      <c r="A848" s="19"/>
      <c r="B848" s="17"/>
      <c r="C848" s="17"/>
      <c r="D848" s="17"/>
    </row>
    <row r="849" spans="1:4" x14ac:dyDescent="0.2">
      <c r="A849" s="19"/>
      <c r="B849" s="17"/>
      <c r="C849" s="17"/>
      <c r="D849" s="17"/>
    </row>
    <row r="850" spans="1:4" x14ac:dyDescent="0.2">
      <c r="A850" s="19"/>
      <c r="B850" s="17"/>
      <c r="C850" s="17"/>
      <c r="D850" s="17"/>
    </row>
    <row r="851" spans="1:4" x14ac:dyDescent="0.2">
      <c r="A851" s="19"/>
      <c r="B851" s="17"/>
      <c r="C851" s="17"/>
      <c r="D851" s="17"/>
    </row>
    <row r="852" spans="1:4" x14ac:dyDescent="0.2">
      <c r="A852" s="19"/>
      <c r="B852" s="17"/>
      <c r="C852" s="17"/>
      <c r="D852" s="17"/>
    </row>
    <row r="853" spans="1:4" x14ac:dyDescent="0.2">
      <c r="A853" s="19"/>
      <c r="B853" s="17"/>
      <c r="C853" s="17"/>
      <c r="D853" s="17"/>
    </row>
    <row r="854" spans="1:4" x14ac:dyDescent="0.2">
      <c r="A854" s="19"/>
      <c r="B854" s="17"/>
      <c r="C854" s="17"/>
      <c r="D854" s="17"/>
    </row>
    <row r="855" spans="1:4" x14ac:dyDescent="0.2">
      <c r="A855" s="19"/>
      <c r="B855" s="17"/>
      <c r="C855" s="17"/>
      <c r="D855" s="17"/>
    </row>
    <row r="856" spans="1:4" x14ac:dyDescent="0.2">
      <c r="A856" s="19"/>
      <c r="B856" s="17"/>
      <c r="C856" s="17"/>
      <c r="D856" s="17"/>
    </row>
    <row r="857" spans="1:4" x14ac:dyDescent="0.2">
      <c r="A857" s="19"/>
      <c r="B857" s="17"/>
      <c r="C857" s="17"/>
      <c r="D857" s="17"/>
    </row>
    <row r="858" spans="1:4" x14ac:dyDescent="0.2">
      <c r="A858" s="19"/>
      <c r="B858" s="17"/>
      <c r="C858" s="17"/>
      <c r="D858" s="17"/>
    </row>
    <row r="859" spans="1:4" x14ac:dyDescent="0.2">
      <c r="A859" s="19"/>
      <c r="B859" s="17"/>
      <c r="C859" s="17"/>
      <c r="D859" s="17"/>
    </row>
    <row r="860" spans="1:4" x14ac:dyDescent="0.2">
      <c r="A860" s="19"/>
      <c r="B860" s="17"/>
      <c r="C860" s="17"/>
      <c r="D860" s="17"/>
    </row>
    <row r="861" spans="1:4" x14ac:dyDescent="0.2">
      <c r="A861" s="19"/>
      <c r="B861" s="17"/>
      <c r="C861" s="17"/>
      <c r="D861" s="17"/>
    </row>
    <row r="862" spans="1:4" x14ac:dyDescent="0.2">
      <c r="A862" s="19"/>
      <c r="B862" s="17"/>
      <c r="C862" s="17"/>
      <c r="D862" s="17"/>
    </row>
    <row r="863" spans="1:4" x14ac:dyDescent="0.2">
      <c r="A863" s="19"/>
      <c r="B863" s="17"/>
      <c r="C863" s="17"/>
      <c r="D863" s="17"/>
    </row>
    <row r="864" spans="1:4" x14ac:dyDescent="0.2">
      <c r="A864" s="19"/>
      <c r="B864" s="17"/>
      <c r="C864" s="17"/>
      <c r="D864" s="17"/>
    </row>
    <row r="865" spans="1:4" x14ac:dyDescent="0.2">
      <c r="A865" s="19"/>
      <c r="B865" s="17"/>
      <c r="C865" s="17"/>
      <c r="D865" s="17"/>
    </row>
    <row r="866" spans="1:4" x14ac:dyDescent="0.2">
      <c r="A866" s="19"/>
      <c r="B866" s="17"/>
      <c r="C866" s="17"/>
      <c r="D866" s="17"/>
    </row>
    <row r="867" spans="1:4" x14ac:dyDescent="0.2">
      <c r="A867" s="19"/>
      <c r="B867" s="17"/>
      <c r="C867" s="17"/>
      <c r="D867" s="17"/>
    </row>
    <row r="868" spans="1:4" x14ac:dyDescent="0.2">
      <c r="A868" s="19"/>
      <c r="B868" s="17"/>
      <c r="C868" s="17"/>
      <c r="D868" s="17"/>
    </row>
    <row r="869" spans="1:4" x14ac:dyDescent="0.2">
      <c r="A869" s="19"/>
      <c r="B869" s="17"/>
      <c r="C869" s="17"/>
      <c r="D869" s="17"/>
    </row>
    <row r="870" spans="1:4" x14ac:dyDescent="0.2">
      <c r="A870" s="19"/>
      <c r="B870" s="17"/>
      <c r="C870" s="17"/>
      <c r="D870" s="17"/>
    </row>
    <row r="871" spans="1:4" x14ac:dyDescent="0.2">
      <c r="A871" s="19"/>
      <c r="B871" s="17"/>
      <c r="C871" s="17"/>
      <c r="D871" s="17"/>
    </row>
    <row r="872" spans="1:4" x14ac:dyDescent="0.2">
      <c r="A872" s="19"/>
      <c r="B872" s="17"/>
      <c r="C872" s="17"/>
      <c r="D872" s="17"/>
    </row>
    <row r="873" spans="1:4" x14ac:dyDescent="0.2">
      <c r="A873" s="19"/>
      <c r="B873" s="17"/>
      <c r="C873" s="17"/>
      <c r="D873" s="17"/>
    </row>
    <row r="874" spans="1:4" x14ac:dyDescent="0.2">
      <c r="A874" s="19"/>
      <c r="B874" s="17"/>
      <c r="C874" s="17"/>
      <c r="D874" s="17"/>
    </row>
    <row r="875" spans="1:4" x14ac:dyDescent="0.2">
      <c r="A875" s="19"/>
      <c r="B875" s="17"/>
      <c r="C875" s="17"/>
      <c r="D875" s="17"/>
    </row>
    <row r="876" spans="1:4" x14ac:dyDescent="0.2">
      <c r="A876" s="19"/>
      <c r="B876" s="17"/>
      <c r="C876" s="17"/>
      <c r="D876" s="17"/>
    </row>
    <row r="877" spans="1:4" x14ac:dyDescent="0.2">
      <c r="A877" s="19"/>
      <c r="B877" s="17"/>
      <c r="C877" s="17"/>
      <c r="D877" s="17"/>
    </row>
    <row r="878" spans="1:4" x14ac:dyDescent="0.2">
      <c r="A878" s="19"/>
      <c r="B878" s="17"/>
      <c r="C878" s="17"/>
      <c r="D878" s="17"/>
    </row>
    <row r="879" spans="1:4" x14ac:dyDescent="0.2">
      <c r="A879" s="19"/>
      <c r="B879" s="17"/>
      <c r="C879" s="17"/>
      <c r="D879" s="17"/>
    </row>
    <row r="880" spans="1:4" x14ac:dyDescent="0.2">
      <c r="A880" s="19"/>
      <c r="B880" s="17"/>
      <c r="C880" s="17"/>
      <c r="D880" s="17"/>
    </row>
    <row r="881" spans="1:4" x14ac:dyDescent="0.2">
      <c r="A881" s="19"/>
      <c r="B881" s="17"/>
      <c r="C881" s="17"/>
      <c r="D881" s="17"/>
    </row>
    <row r="882" spans="1:4" x14ac:dyDescent="0.2">
      <c r="A882" s="19"/>
      <c r="B882" s="17"/>
      <c r="C882" s="17"/>
      <c r="D882" s="17"/>
    </row>
    <row r="883" spans="1:4" x14ac:dyDescent="0.2">
      <c r="A883" s="19"/>
      <c r="B883" s="17"/>
      <c r="C883" s="17"/>
      <c r="D883" s="17"/>
    </row>
    <row r="884" spans="1:4" x14ac:dyDescent="0.2">
      <c r="A884" s="19"/>
      <c r="B884" s="17"/>
      <c r="C884" s="17"/>
      <c r="D884" s="17"/>
    </row>
    <row r="885" spans="1:4" x14ac:dyDescent="0.2">
      <c r="A885" s="19"/>
      <c r="B885" s="17"/>
      <c r="C885" s="17"/>
      <c r="D885" s="17"/>
    </row>
    <row r="886" spans="1:4" x14ac:dyDescent="0.2">
      <c r="A886" s="19"/>
      <c r="B886" s="17"/>
      <c r="C886" s="17"/>
      <c r="D886" s="17"/>
    </row>
    <row r="887" spans="1:4" x14ac:dyDescent="0.2">
      <c r="A887" s="19"/>
      <c r="B887" s="17"/>
      <c r="C887" s="17"/>
      <c r="D887" s="17"/>
    </row>
    <row r="888" spans="1:4" x14ac:dyDescent="0.2">
      <c r="A888" s="19"/>
      <c r="B888" s="17"/>
      <c r="C888" s="17"/>
      <c r="D888" s="17"/>
    </row>
    <row r="889" spans="1:4" x14ac:dyDescent="0.2">
      <c r="A889" s="19"/>
      <c r="B889" s="17"/>
      <c r="C889" s="17"/>
      <c r="D889" s="17"/>
    </row>
    <row r="890" spans="1:4" x14ac:dyDescent="0.2">
      <c r="A890" s="19"/>
      <c r="B890" s="17"/>
      <c r="C890" s="17"/>
      <c r="D890" s="17"/>
    </row>
    <row r="891" spans="1:4" x14ac:dyDescent="0.2">
      <c r="A891" s="19"/>
      <c r="B891" s="17"/>
      <c r="C891" s="17"/>
      <c r="D891" s="17"/>
    </row>
    <row r="892" spans="1:4" x14ac:dyDescent="0.2">
      <c r="A892" s="19"/>
      <c r="B892" s="17"/>
      <c r="C892" s="17"/>
      <c r="D892" s="17"/>
    </row>
    <row r="893" spans="1:4" x14ac:dyDescent="0.2">
      <c r="A893" s="19"/>
      <c r="B893" s="17"/>
      <c r="C893" s="17"/>
      <c r="D893" s="17"/>
    </row>
    <row r="894" spans="1:4" x14ac:dyDescent="0.2">
      <c r="A894" s="19"/>
      <c r="B894" s="17"/>
      <c r="C894" s="17"/>
      <c r="D894" s="17"/>
    </row>
    <row r="895" spans="1:4" x14ac:dyDescent="0.2">
      <c r="A895" s="19"/>
      <c r="B895" s="17"/>
      <c r="C895" s="17"/>
      <c r="D895" s="17"/>
    </row>
    <row r="896" spans="1:4" x14ac:dyDescent="0.2">
      <c r="A896" s="19"/>
      <c r="B896" s="17"/>
      <c r="C896" s="17"/>
      <c r="D896" s="17"/>
    </row>
    <row r="897" spans="1:4" x14ac:dyDescent="0.2">
      <c r="A897" s="19"/>
      <c r="B897" s="17"/>
      <c r="C897" s="17"/>
      <c r="D897" s="17"/>
    </row>
    <row r="898" spans="1:4" x14ac:dyDescent="0.2">
      <c r="A898" s="19"/>
      <c r="B898" s="17"/>
      <c r="C898" s="17"/>
      <c r="D898" s="17"/>
    </row>
    <row r="899" spans="1:4" x14ac:dyDescent="0.2">
      <c r="A899" s="19"/>
      <c r="B899" s="17"/>
      <c r="C899" s="17"/>
      <c r="D899" s="17"/>
    </row>
    <row r="900" spans="1:4" x14ac:dyDescent="0.2">
      <c r="A900" s="19"/>
      <c r="B900" s="17"/>
      <c r="C900" s="17"/>
      <c r="D900" s="17"/>
    </row>
    <row r="901" spans="1:4" x14ac:dyDescent="0.2">
      <c r="A901" s="19"/>
      <c r="B901" s="17"/>
      <c r="C901" s="17"/>
      <c r="D901" s="17"/>
    </row>
    <row r="902" spans="1:4" x14ac:dyDescent="0.2">
      <c r="A902" s="19"/>
      <c r="B902" s="17"/>
      <c r="C902" s="17"/>
      <c r="D902" s="17"/>
    </row>
    <row r="903" spans="1:4" x14ac:dyDescent="0.2">
      <c r="A903" s="19"/>
      <c r="B903" s="17"/>
      <c r="C903" s="17"/>
      <c r="D903" s="17"/>
    </row>
    <row r="904" spans="1:4" x14ac:dyDescent="0.2">
      <c r="A904" s="19"/>
      <c r="B904" s="17"/>
      <c r="C904" s="17"/>
      <c r="D904" s="17"/>
    </row>
    <row r="905" spans="1:4" x14ac:dyDescent="0.2">
      <c r="A905" s="19"/>
      <c r="B905" s="17"/>
      <c r="C905" s="17"/>
      <c r="D905" s="17"/>
    </row>
    <row r="906" spans="1:4" x14ac:dyDescent="0.2">
      <c r="A906" s="19"/>
      <c r="B906" s="17"/>
      <c r="C906" s="17"/>
      <c r="D906" s="17"/>
    </row>
    <row r="907" spans="1:4" x14ac:dyDescent="0.2">
      <c r="A907" s="19"/>
      <c r="B907" s="17"/>
      <c r="C907" s="17"/>
      <c r="D907" s="17"/>
    </row>
    <row r="908" spans="1:4" x14ac:dyDescent="0.2">
      <c r="A908" s="19"/>
      <c r="B908" s="17"/>
      <c r="C908" s="17"/>
      <c r="D908" s="17"/>
    </row>
    <row r="909" spans="1:4" x14ac:dyDescent="0.2">
      <c r="A909" s="19"/>
      <c r="B909" s="17"/>
      <c r="C909" s="17"/>
      <c r="D909" s="17"/>
    </row>
    <row r="910" spans="1:4" x14ac:dyDescent="0.2">
      <c r="A910" s="19"/>
      <c r="B910" s="17"/>
      <c r="C910" s="17"/>
      <c r="D910" s="17"/>
    </row>
    <row r="911" spans="1:4" x14ac:dyDescent="0.2">
      <c r="A911" s="19"/>
      <c r="B911" s="17"/>
      <c r="C911" s="17"/>
      <c r="D911" s="17"/>
    </row>
    <row r="912" spans="1:4" x14ac:dyDescent="0.2">
      <c r="A912" s="19"/>
      <c r="B912" s="17"/>
      <c r="C912" s="17"/>
      <c r="D912" s="17"/>
    </row>
    <row r="913" spans="1:4" x14ac:dyDescent="0.2">
      <c r="A913" s="19"/>
      <c r="B913" s="17"/>
      <c r="C913" s="17"/>
      <c r="D913" s="17"/>
    </row>
    <row r="914" spans="1:4" x14ac:dyDescent="0.2">
      <c r="A914" s="19"/>
      <c r="B914" s="17"/>
      <c r="C914" s="17"/>
      <c r="D914" s="17"/>
    </row>
    <row r="915" spans="1:4" x14ac:dyDescent="0.2">
      <c r="A915" s="19"/>
      <c r="B915" s="17"/>
      <c r="C915" s="17"/>
      <c r="D915" s="17"/>
    </row>
    <row r="916" spans="1:4" x14ac:dyDescent="0.2">
      <c r="A916" s="19"/>
      <c r="B916" s="17"/>
      <c r="C916" s="17"/>
      <c r="D916" s="17"/>
    </row>
    <row r="917" spans="1:4" x14ac:dyDescent="0.2">
      <c r="A917" s="19"/>
      <c r="B917" s="17"/>
      <c r="C917" s="17"/>
      <c r="D917" s="17"/>
    </row>
    <row r="918" spans="1:4" x14ac:dyDescent="0.2">
      <c r="A918" s="19"/>
      <c r="B918" s="17"/>
      <c r="C918" s="17"/>
      <c r="D918" s="17"/>
    </row>
    <row r="919" spans="1:4" x14ac:dyDescent="0.2">
      <c r="A919" s="19"/>
      <c r="B919" s="17"/>
      <c r="C919" s="17"/>
      <c r="D919" s="17"/>
    </row>
    <row r="920" spans="1:4" x14ac:dyDescent="0.2">
      <c r="A920" s="19"/>
      <c r="B920" s="17"/>
      <c r="C920" s="17"/>
      <c r="D920" s="17"/>
    </row>
    <row r="921" spans="1:4" x14ac:dyDescent="0.2">
      <c r="A921" s="19"/>
      <c r="B921" s="17"/>
      <c r="C921" s="17"/>
      <c r="D921" s="17"/>
    </row>
    <row r="922" spans="1:4" x14ac:dyDescent="0.2">
      <c r="A922" s="19"/>
      <c r="B922" s="17"/>
      <c r="C922" s="17"/>
      <c r="D922" s="17"/>
    </row>
    <row r="923" spans="1:4" x14ac:dyDescent="0.2">
      <c r="A923" s="19"/>
      <c r="B923" s="17"/>
      <c r="C923" s="17"/>
      <c r="D923" s="17"/>
    </row>
    <row r="924" spans="1:4" x14ac:dyDescent="0.2">
      <c r="A924" s="19"/>
      <c r="B924" s="17"/>
      <c r="C924" s="17"/>
      <c r="D924" s="17"/>
    </row>
    <row r="925" spans="1:4" x14ac:dyDescent="0.2">
      <c r="A925" s="19"/>
      <c r="B925" s="17"/>
      <c r="C925" s="17"/>
      <c r="D925" s="17"/>
    </row>
    <row r="926" spans="1:4" x14ac:dyDescent="0.2">
      <c r="A926" s="19"/>
      <c r="B926" s="17"/>
      <c r="C926" s="17"/>
      <c r="D926" s="17"/>
    </row>
    <row r="927" spans="1:4" x14ac:dyDescent="0.2">
      <c r="A927" s="19"/>
      <c r="B927" s="17"/>
      <c r="C927" s="17"/>
      <c r="D927" s="17"/>
    </row>
    <row r="928" spans="1:4" x14ac:dyDescent="0.2">
      <c r="A928" s="19"/>
      <c r="B928" s="17"/>
      <c r="C928" s="17"/>
      <c r="D928" s="17"/>
    </row>
    <row r="929" spans="1:4" x14ac:dyDescent="0.2">
      <c r="A929" s="19"/>
      <c r="B929" s="17"/>
      <c r="C929" s="17"/>
      <c r="D929" s="17"/>
    </row>
    <row r="930" spans="1:4" x14ac:dyDescent="0.2">
      <c r="A930" s="19"/>
      <c r="B930" s="17"/>
      <c r="C930" s="17"/>
      <c r="D930" s="17"/>
    </row>
    <row r="931" spans="1:4" x14ac:dyDescent="0.2">
      <c r="A931" s="19"/>
      <c r="B931" s="17"/>
      <c r="C931" s="17"/>
      <c r="D931" s="17"/>
    </row>
    <row r="932" spans="1:4" x14ac:dyDescent="0.2">
      <c r="A932" s="19"/>
      <c r="B932" s="17"/>
      <c r="C932" s="17"/>
      <c r="D932" s="17"/>
    </row>
    <row r="933" spans="1:4" x14ac:dyDescent="0.2">
      <c r="A933" s="19"/>
      <c r="B933" s="17"/>
      <c r="C933" s="17"/>
      <c r="D933" s="17"/>
    </row>
    <row r="934" spans="1:4" x14ac:dyDescent="0.2">
      <c r="A934" s="19"/>
      <c r="B934" s="17"/>
      <c r="C934" s="17"/>
      <c r="D934" s="17"/>
    </row>
    <row r="935" spans="1:4" x14ac:dyDescent="0.2">
      <c r="A935" s="19"/>
      <c r="B935" s="17"/>
      <c r="C935" s="17"/>
      <c r="D935" s="17"/>
    </row>
    <row r="936" spans="1:4" x14ac:dyDescent="0.2">
      <c r="A936" s="19"/>
      <c r="B936" s="17"/>
      <c r="C936" s="17"/>
      <c r="D936" s="17"/>
    </row>
    <row r="937" spans="1:4" x14ac:dyDescent="0.2">
      <c r="A937" s="19"/>
      <c r="B937" s="17"/>
      <c r="C937" s="17"/>
      <c r="D937" s="17"/>
    </row>
    <row r="938" spans="1:4" x14ac:dyDescent="0.2">
      <c r="A938" s="19"/>
      <c r="B938" s="17"/>
      <c r="C938" s="17"/>
      <c r="D938" s="17"/>
    </row>
    <row r="939" spans="1:4" x14ac:dyDescent="0.2">
      <c r="A939" s="19"/>
      <c r="B939" s="17"/>
      <c r="C939" s="17"/>
      <c r="D939" s="17"/>
    </row>
    <row r="940" spans="1:4" x14ac:dyDescent="0.2">
      <c r="A940" s="19"/>
      <c r="B940" s="17"/>
      <c r="C940" s="17"/>
      <c r="D940" s="17"/>
    </row>
    <row r="941" spans="1:4" x14ac:dyDescent="0.2">
      <c r="A941" s="19"/>
      <c r="B941" s="17"/>
      <c r="C941" s="17"/>
      <c r="D941" s="17"/>
    </row>
    <row r="942" spans="1:4" x14ac:dyDescent="0.2">
      <c r="A942" s="19"/>
      <c r="B942" s="17"/>
      <c r="C942" s="17"/>
      <c r="D942" s="17"/>
    </row>
    <row r="943" spans="1:4" x14ac:dyDescent="0.2">
      <c r="A943" s="19"/>
      <c r="B943" s="17"/>
      <c r="C943" s="17"/>
      <c r="D943" s="17"/>
    </row>
    <row r="944" spans="1:4" x14ac:dyDescent="0.2">
      <c r="A944" s="19"/>
      <c r="B944" s="17"/>
      <c r="C944" s="17"/>
      <c r="D944" s="17"/>
    </row>
    <row r="945" spans="1:4" x14ac:dyDescent="0.2">
      <c r="A945" s="19"/>
      <c r="B945" s="17"/>
      <c r="C945" s="17"/>
      <c r="D945" s="17"/>
    </row>
    <row r="946" spans="1:4" x14ac:dyDescent="0.2">
      <c r="A946" s="19"/>
      <c r="B946" s="17"/>
      <c r="C946" s="17"/>
      <c r="D946" s="17"/>
    </row>
    <row r="947" spans="1:4" x14ac:dyDescent="0.2">
      <c r="A947" s="19"/>
      <c r="B947" s="17"/>
      <c r="C947" s="17"/>
      <c r="D947" s="17"/>
    </row>
    <row r="948" spans="1:4" x14ac:dyDescent="0.2">
      <c r="A948" s="19"/>
      <c r="B948" s="17"/>
      <c r="C948" s="17"/>
      <c r="D948" s="17"/>
    </row>
    <row r="949" spans="1:4" x14ac:dyDescent="0.2">
      <c r="A949" s="19"/>
      <c r="B949" s="17"/>
      <c r="C949" s="17"/>
      <c r="D949" s="17"/>
    </row>
    <row r="950" spans="1:4" x14ac:dyDescent="0.2">
      <c r="A950" s="19"/>
      <c r="B950" s="17"/>
      <c r="C950" s="17"/>
      <c r="D950" s="17"/>
    </row>
    <row r="951" spans="1:4" x14ac:dyDescent="0.2">
      <c r="A951" s="19"/>
      <c r="B951" s="17"/>
      <c r="C951" s="17"/>
      <c r="D951" s="17"/>
    </row>
    <row r="952" spans="1:4" x14ac:dyDescent="0.2">
      <c r="A952" s="19"/>
      <c r="B952" s="17"/>
      <c r="C952" s="17"/>
      <c r="D952" s="17"/>
    </row>
    <row r="953" spans="1:4" x14ac:dyDescent="0.2">
      <c r="A953" s="19"/>
      <c r="B953" s="17"/>
      <c r="C953" s="17"/>
      <c r="D953" s="17"/>
    </row>
    <row r="954" spans="1:4" x14ac:dyDescent="0.2">
      <c r="A954" s="19"/>
      <c r="B954" s="17"/>
      <c r="C954" s="17"/>
      <c r="D954" s="17"/>
    </row>
    <row r="955" spans="1:4" x14ac:dyDescent="0.2">
      <c r="A955" s="19"/>
      <c r="B955" s="17"/>
      <c r="C955" s="17"/>
      <c r="D955" s="17"/>
    </row>
    <row r="956" spans="1:4" x14ac:dyDescent="0.2">
      <c r="A956" s="19"/>
      <c r="B956" s="17"/>
      <c r="C956" s="17"/>
      <c r="D956" s="17"/>
    </row>
    <row r="957" spans="1:4" x14ac:dyDescent="0.2">
      <c r="A957" s="19"/>
      <c r="B957" s="17"/>
      <c r="C957" s="17"/>
      <c r="D957" s="17"/>
    </row>
    <row r="958" spans="1:4" x14ac:dyDescent="0.2">
      <c r="A958" s="19"/>
      <c r="B958" s="17"/>
      <c r="C958" s="17"/>
      <c r="D958" s="17"/>
    </row>
    <row r="959" spans="1:4" x14ac:dyDescent="0.2">
      <c r="A959" s="19"/>
      <c r="B959" s="17"/>
      <c r="C959" s="17"/>
      <c r="D959" s="17"/>
    </row>
    <row r="960" spans="1:4" x14ac:dyDescent="0.2">
      <c r="A960" s="19"/>
      <c r="B960" s="17"/>
      <c r="C960" s="17"/>
      <c r="D960" s="17"/>
    </row>
    <row r="961" spans="1:4" x14ac:dyDescent="0.2">
      <c r="A961" s="19"/>
      <c r="B961" s="17"/>
      <c r="C961" s="17"/>
      <c r="D961" s="17"/>
    </row>
    <row r="962" spans="1:4" x14ac:dyDescent="0.2">
      <c r="A962" s="19"/>
      <c r="B962" s="17"/>
      <c r="C962" s="17"/>
      <c r="D962" s="17"/>
    </row>
    <row r="963" spans="1:4" x14ac:dyDescent="0.2">
      <c r="A963" s="19"/>
      <c r="B963" s="17"/>
      <c r="C963" s="17"/>
      <c r="D963" s="17"/>
    </row>
    <row r="964" spans="1:4" x14ac:dyDescent="0.2">
      <c r="A964" s="19"/>
      <c r="B964" s="17"/>
      <c r="C964" s="17"/>
      <c r="D964" s="17"/>
    </row>
    <row r="965" spans="1:4" x14ac:dyDescent="0.2">
      <c r="A965" s="19"/>
      <c r="B965" s="17"/>
      <c r="C965" s="17"/>
      <c r="D965" s="17"/>
    </row>
    <row r="966" spans="1:4" x14ac:dyDescent="0.2">
      <c r="A966" s="19"/>
      <c r="B966" s="17"/>
      <c r="C966" s="17"/>
      <c r="D966" s="17"/>
    </row>
    <row r="967" spans="1:4" x14ac:dyDescent="0.2">
      <c r="A967" s="19"/>
      <c r="B967" s="17"/>
      <c r="C967" s="17"/>
      <c r="D967" s="17"/>
    </row>
    <row r="968" spans="1:4" x14ac:dyDescent="0.2">
      <c r="A968" s="19"/>
      <c r="B968" s="17"/>
      <c r="C968" s="17"/>
      <c r="D968" s="17"/>
    </row>
    <row r="969" spans="1:4" x14ac:dyDescent="0.2">
      <c r="A969" s="19"/>
      <c r="B969" s="17"/>
      <c r="C969" s="17"/>
      <c r="D969" s="17"/>
    </row>
    <row r="970" spans="1:4" x14ac:dyDescent="0.2">
      <c r="A970" s="19"/>
      <c r="B970" s="17"/>
      <c r="C970" s="17"/>
      <c r="D970" s="17"/>
    </row>
    <row r="971" spans="1:4" x14ac:dyDescent="0.2">
      <c r="A971" s="19"/>
      <c r="B971" s="17"/>
      <c r="C971" s="17"/>
      <c r="D971" s="17"/>
    </row>
    <row r="972" spans="1:4" x14ac:dyDescent="0.2">
      <c r="A972" s="19"/>
      <c r="B972" s="17"/>
      <c r="C972" s="17"/>
      <c r="D972" s="17"/>
    </row>
    <row r="973" spans="1:4" x14ac:dyDescent="0.2">
      <c r="A973" s="19"/>
      <c r="B973" s="17"/>
      <c r="C973" s="17"/>
      <c r="D973" s="17"/>
    </row>
    <row r="974" spans="1:4" x14ac:dyDescent="0.2">
      <c r="A974" s="19"/>
      <c r="B974" s="17"/>
      <c r="C974" s="17"/>
      <c r="D974" s="17"/>
    </row>
    <row r="975" spans="1:4" x14ac:dyDescent="0.2">
      <c r="A975" s="19"/>
      <c r="B975" s="17"/>
      <c r="C975" s="17"/>
      <c r="D975" s="17"/>
    </row>
    <row r="976" spans="1:4" x14ac:dyDescent="0.2">
      <c r="A976" s="19"/>
      <c r="B976" s="17"/>
      <c r="C976" s="17"/>
      <c r="D976" s="17"/>
    </row>
    <row r="977" spans="1:4" x14ac:dyDescent="0.2">
      <c r="A977" s="19"/>
      <c r="B977" s="17"/>
      <c r="C977" s="17"/>
      <c r="D977" s="17"/>
    </row>
    <row r="978" spans="1:4" x14ac:dyDescent="0.2">
      <c r="A978" s="19"/>
      <c r="B978" s="17"/>
      <c r="C978" s="17"/>
      <c r="D978" s="17"/>
    </row>
    <row r="979" spans="1:4" x14ac:dyDescent="0.2">
      <c r="A979" s="19"/>
      <c r="B979" s="17"/>
      <c r="C979" s="17"/>
      <c r="D979" s="17"/>
    </row>
    <row r="980" spans="1:4" x14ac:dyDescent="0.2">
      <c r="A980" s="19"/>
      <c r="B980" s="17"/>
      <c r="C980" s="17"/>
      <c r="D980" s="17"/>
    </row>
    <row r="981" spans="1:4" x14ac:dyDescent="0.2">
      <c r="A981" s="19"/>
      <c r="B981" s="17"/>
      <c r="C981" s="17"/>
      <c r="D981" s="17"/>
    </row>
    <row r="982" spans="1:4" x14ac:dyDescent="0.2">
      <c r="A982" s="19"/>
      <c r="B982" s="17"/>
      <c r="C982" s="17"/>
      <c r="D982" s="17"/>
    </row>
    <row r="983" spans="1:4" x14ac:dyDescent="0.2">
      <c r="A983" s="19"/>
      <c r="B983" s="17"/>
      <c r="C983" s="17"/>
      <c r="D983" s="17"/>
    </row>
    <row r="984" spans="1:4" x14ac:dyDescent="0.2">
      <c r="A984" s="19"/>
      <c r="B984" s="17"/>
      <c r="C984" s="17"/>
      <c r="D984" s="17"/>
    </row>
    <row r="985" spans="1:4" x14ac:dyDescent="0.2">
      <c r="A985" s="19"/>
      <c r="B985" s="17"/>
      <c r="C985" s="17"/>
      <c r="D985" s="17"/>
    </row>
    <row r="986" spans="1:4" x14ac:dyDescent="0.2">
      <c r="A986" s="19"/>
      <c r="B986" s="17"/>
      <c r="C986" s="17"/>
      <c r="D986" s="17"/>
    </row>
    <row r="987" spans="1:4" x14ac:dyDescent="0.2">
      <c r="A987" s="19"/>
      <c r="B987" s="17"/>
      <c r="C987" s="17"/>
      <c r="D987" s="17"/>
    </row>
    <row r="988" spans="1:4" x14ac:dyDescent="0.2">
      <c r="A988" s="19"/>
      <c r="B988" s="17"/>
      <c r="C988" s="17"/>
      <c r="D988" s="17"/>
    </row>
    <row r="989" spans="1:4" x14ac:dyDescent="0.2">
      <c r="A989" s="19"/>
      <c r="B989" s="17"/>
      <c r="C989" s="17"/>
      <c r="D989" s="17"/>
    </row>
    <row r="990" spans="1:4" x14ac:dyDescent="0.2">
      <c r="A990" s="19"/>
      <c r="B990" s="17"/>
      <c r="C990" s="17"/>
      <c r="D990" s="17"/>
    </row>
    <row r="991" spans="1:4" x14ac:dyDescent="0.2">
      <c r="A991" s="19"/>
      <c r="B991" s="17"/>
      <c r="C991" s="17"/>
      <c r="D991" s="17"/>
    </row>
    <row r="992" spans="1:4" x14ac:dyDescent="0.2">
      <c r="A992" s="19"/>
      <c r="B992" s="17"/>
      <c r="C992" s="17"/>
      <c r="D992" s="17"/>
    </row>
    <row r="993" spans="1:4" x14ac:dyDescent="0.2">
      <c r="A993" s="19"/>
      <c r="B993" s="17"/>
      <c r="C993" s="17"/>
      <c r="D993" s="17"/>
    </row>
    <row r="994" spans="1:4" x14ac:dyDescent="0.2">
      <c r="A994" s="19"/>
      <c r="B994" s="17"/>
      <c r="C994" s="17"/>
      <c r="D994" s="17"/>
    </row>
    <row r="995" spans="1:4" x14ac:dyDescent="0.2">
      <c r="A995" s="19"/>
      <c r="B995" s="17"/>
      <c r="C995" s="17"/>
      <c r="D995" s="17"/>
    </row>
    <row r="996" spans="1:4" x14ac:dyDescent="0.2">
      <c r="A996" s="19"/>
      <c r="B996" s="17"/>
      <c r="C996" s="17"/>
      <c r="D996" s="17"/>
    </row>
    <row r="997" spans="1:4" x14ac:dyDescent="0.2">
      <c r="A997" s="19"/>
      <c r="B997" s="17"/>
      <c r="C997" s="17"/>
      <c r="D997" s="17"/>
    </row>
    <row r="998" spans="1:4" x14ac:dyDescent="0.2">
      <c r="A998" s="19"/>
      <c r="B998" s="17"/>
      <c r="C998" s="17"/>
      <c r="D998" s="17"/>
    </row>
    <row r="999" spans="1:4" x14ac:dyDescent="0.2">
      <c r="A999" s="19"/>
      <c r="B999" s="17"/>
      <c r="C999" s="17"/>
      <c r="D999" s="17"/>
    </row>
    <row r="1000" spans="1:4" x14ac:dyDescent="0.2">
      <c r="A1000" s="19"/>
      <c r="B1000" s="17"/>
      <c r="C1000" s="17"/>
      <c r="D1000" s="17"/>
    </row>
    <row r="1001" spans="1:4" x14ac:dyDescent="0.2">
      <c r="A1001" s="19"/>
      <c r="B1001" s="17"/>
      <c r="C1001" s="17"/>
      <c r="D1001" s="17"/>
    </row>
    <row r="1002" spans="1:4" x14ac:dyDescent="0.2">
      <c r="A1002" s="19"/>
      <c r="B1002" s="17"/>
      <c r="C1002" s="17"/>
      <c r="D1002" s="17"/>
    </row>
    <row r="1003" spans="1:4" x14ac:dyDescent="0.2">
      <c r="A1003" s="19"/>
      <c r="B1003" s="17"/>
      <c r="C1003" s="17"/>
      <c r="D1003" s="17"/>
    </row>
    <row r="1004" spans="1:4" x14ac:dyDescent="0.2">
      <c r="A1004" s="19"/>
      <c r="B1004" s="17"/>
      <c r="C1004" s="17"/>
      <c r="D1004" s="17"/>
    </row>
    <row r="1005" spans="1:4" x14ac:dyDescent="0.2">
      <c r="A1005" s="19"/>
      <c r="B1005" s="17"/>
      <c r="C1005" s="17"/>
      <c r="D1005" s="17"/>
    </row>
    <row r="1006" spans="1:4" x14ac:dyDescent="0.2">
      <c r="A1006" s="19"/>
      <c r="B1006" s="17"/>
      <c r="C1006" s="17"/>
      <c r="D1006" s="17"/>
    </row>
    <row r="1007" spans="1:4" x14ac:dyDescent="0.2">
      <c r="A1007" s="19"/>
      <c r="B1007" s="17"/>
      <c r="C1007" s="17"/>
      <c r="D1007" s="17"/>
    </row>
    <row r="1008" spans="1:4" x14ac:dyDescent="0.2">
      <c r="A1008" s="19"/>
      <c r="B1008" s="17"/>
      <c r="C1008" s="17"/>
      <c r="D1008" s="17"/>
    </row>
    <row r="1009" spans="1:4" x14ac:dyDescent="0.2">
      <c r="A1009" s="19"/>
      <c r="B1009" s="17"/>
      <c r="C1009" s="17"/>
      <c r="D1009" s="17"/>
    </row>
    <row r="1010" spans="1:4" x14ac:dyDescent="0.2">
      <c r="A1010" s="19"/>
      <c r="B1010" s="17"/>
      <c r="C1010" s="17"/>
      <c r="D1010" s="17"/>
    </row>
    <row r="1011" spans="1:4" x14ac:dyDescent="0.2">
      <c r="A1011" s="19"/>
      <c r="B1011" s="17"/>
      <c r="C1011" s="17"/>
      <c r="D1011" s="17"/>
    </row>
    <row r="1012" spans="1:4" x14ac:dyDescent="0.2">
      <c r="A1012" s="19"/>
      <c r="B1012" s="17"/>
      <c r="C1012" s="17"/>
      <c r="D1012" s="17"/>
    </row>
    <row r="1013" spans="1:4" x14ac:dyDescent="0.2">
      <c r="A1013" s="19"/>
      <c r="B1013" s="17"/>
      <c r="C1013" s="17"/>
      <c r="D1013" s="17"/>
    </row>
    <row r="1014" spans="1:4" x14ac:dyDescent="0.2">
      <c r="A1014" s="19"/>
      <c r="B1014" s="17"/>
      <c r="C1014" s="17"/>
      <c r="D1014" s="17"/>
    </row>
    <row r="1015" spans="1:4" x14ac:dyDescent="0.2">
      <c r="A1015" s="19"/>
      <c r="B1015" s="17"/>
      <c r="C1015" s="17"/>
      <c r="D1015" s="17"/>
    </row>
    <row r="1016" spans="1:4" x14ac:dyDescent="0.2">
      <c r="A1016" s="19"/>
      <c r="B1016" s="17"/>
      <c r="C1016" s="17"/>
      <c r="D1016" s="17"/>
    </row>
    <row r="1017" spans="1:4" x14ac:dyDescent="0.2">
      <c r="A1017" s="19"/>
      <c r="B1017" s="17"/>
      <c r="C1017" s="17"/>
      <c r="D1017" s="17"/>
    </row>
    <row r="1018" spans="1:4" x14ac:dyDescent="0.2">
      <c r="A1018" s="19"/>
      <c r="B1018" s="17"/>
      <c r="C1018" s="17"/>
      <c r="D1018" s="17"/>
    </row>
    <row r="1019" spans="1:4" x14ac:dyDescent="0.2">
      <c r="A1019" s="19"/>
      <c r="B1019" s="17"/>
      <c r="C1019" s="17"/>
      <c r="D1019" s="17"/>
    </row>
    <row r="1020" spans="1:4" x14ac:dyDescent="0.2">
      <c r="A1020" s="19"/>
      <c r="B1020" s="17"/>
      <c r="C1020" s="17"/>
      <c r="D1020" s="17"/>
    </row>
    <row r="1021" spans="1:4" x14ac:dyDescent="0.2">
      <c r="A1021" s="19"/>
      <c r="B1021" s="17"/>
      <c r="C1021" s="17"/>
      <c r="D1021" s="17"/>
    </row>
    <row r="1022" spans="1:4" x14ac:dyDescent="0.2">
      <c r="A1022" s="19"/>
      <c r="B1022" s="17"/>
      <c r="C1022" s="17"/>
      <c r="D1022" s="17"/>
    </row>
    <row r="1023" spans="1:4" x14ac:dyDescent="0.2">
      <c r="A1023" s="19"/>
      <c r="B1023" s="17"/>
      <c r="C1023" s="17"/>
      <c r="D1023" s="17"/>
    </row>
    <row r="1024" spans="1:4" x14ac:dyDescent="0.2">
      <c r="A1024" s="19"/>
      <c r="B1024" s="17"/>
      <c r="C1024" s="17"/>
      <c r="D1024" s="17"/>
    </row>
    <row r="1025" spans="1:4" x14ac:dyDescent="0.2">
      <c r="A1025" s="19"/>
      <c r="B1025" s="17"/>
      <c r="C1025" s="17"/>
      <c r="D1025" s="17"/>
    </row>
    <row r="1026" spans="1:4" x14ac:dyDescent="0.2">
      <c r="A1026" s="19"/>
      <c r="B1026" s="17"/>
      <c r="C1026" s="17"/>
      <c r="D1026" s="17"/>
    </row>
    <row r="1027" spans="1:4" x14ac:dyDescent="0.2">
      <c r="A1027" s="19"/>
      <c r="B1027" s="17"/>
      <c r="C1027" s="17"/>
      <c r="D1027" s="17"/>
    </row>
    <row r="1028" spans="1:4" x14ac:dyDescent="0.2">
      <c r="A1028" s="19"/>
      <c r="B1028" s="17"/>
      <c r="C1028" s="17"/>
      <c r="D1028" s="17"/>
    </row>
    <row r="1029" spans="1:4" x14ac:dyDescent="0.2">
      <c r="A1029" s="19"/>
      <c r="B1029" s="17"/>
      <c r="C1029" s="17"/>
      <c r="D1029" s="17"/>
    </row>
    <row r="1030" spans="1:4" x14ac:dyDescent="0.2">
      <c r="A1030" s="19"/>
      <c r="B1030" s="17"/>
      <c r="C1030" s="17"/>
      <c r="D1030" s="17"/>
    </row>
    <row r="1031" spans="1:4" x14ac:dyDescent="0.2">
      <c r="A1031" s="19"/>
      <c r="B1031" s="17"/>
      <c r="C1031" s="17"/>
      <c r="D1031" s="17"/>
    </row>
    <row r="1032" spans="1:4" x14ac:dyDescent="0.2">
      <c r="A1032" s="19"/>
      <c r="B1032" s="17"/>
      <c r="C1032" s="17"/>
      <c r="D1032" s="17"/>
    </row>
    <row r="1033" spans="1:4" x14ac:dyDescent="0.2">
      <c r="A1033" s="19"/>
      <c r="B1033" s="17"/>
      <c r="C1033" s="17"/>
      <c r="D1033" s="17"/>
    </row>
    <row r="1034" spans="1:4" x14ac:dyDescent="0.2">
      <c r="A1034" s="19"/>
      <c r="B1034" s="17"/>
      <c r="C1034" s="17"/>
      <c r="D1034" s="17"/>
    </row>
    <row r="1035" spans="1:4" x14ac:dyDescent="0.2">
      <c r="A1035" s="19"/>
      <c r="B1035" s="17"/>
      <c r="C1035" s="17"/>
      <c r="D1035" s="17"/>
    </row>
    <row r="1036" spans="1:4" x14ac:dyDescent="0.2">
      <c r="A1036" s="19"/>
      <c r="B1036" s="17"/>
      <c r="C1036" s="17"/>
      <c r="D1036" s="17"/>
    </row>
    <row r="1037" spans="1:4" x14ac:dyDescent="0.2">
      <c r="A1037" s="19"/>
      <c r="B1037" s="17"/>
      <c r="C1037" s="17"/>
      <c r="D1037" s="17"/>
    </row>
    <row r="1038" spans="1:4" x14ac:dyDescent="0.2">
      <c r="A1038" s="19"/>
      <c r="B1038" s="17"/>
      <c r="C1038" s="17"/>
      <c r="D1038" s="17"/>
    </row>
    <row r="1039" spans="1:4" x14ac:dyDescent="0.2">
      <c r="A1039" s="19"/>
      <c r="B1039" s="17"/>
      <c r="C1039" s="17"/>
      <c r="D1039" s="17"/>
    </row>
    <row r="1040" spans="1:4" x14ac:dyDescent="0.2">
      <c r="A1040" s="19"/>
      <c r="B1040" s="17"/>
      <c r="C1040" s="17"/>
      <c r="D1040" s="17"/>
    </row>
    <row r="1041" spans="1:4" x14ac:dyDescent="0.2">
      <c r="A1041" s="19"/>
      <c r="B1041" s="17"/>
      <c r="C1041" s="17"/>
      <c r="D1041" s="17"/>
    </row>
    <row r="1042" spans="1:4" x14ac:dyDescent="0.2">
      <c r="A1042" s="19"/>
      <c r="B1042" s="17"/>
      <c r="C1042" s="17"/>
      <c r="D1042" s="17"/>
    </row>
    <row r="1043" spans="1:4" x14ac:dyDescent="0.2">
      <c r="A1043" s="19"/>
      <c r="B1043" s="17"/>
      <c r="C1043" s="17"/>
      <c r="D1043" s="17"/>
    </row>
    <row r="1044" spans="1:4" x14ac:dyDescent="0.2">
      <c r="A1044" s="19"/>
      <c r="B1044" s="17"/>
      <c r="C1044" s="17"/>
      <c r="D1044" s="17"/>
    </row>
    <row r="1045" spans="1:4" x14ac:dyDescent="0.2">
      <c r="A1045" s="19"/>
      <c r="B1045" s="17"/>
      <c r="C1045" s="17"/>
      <c r="D1045" s="17"/>
    </row>
    <row r="1046" spans="1:4" x14ac:dyDescent="0.2">
      <c r="A1046" s="19"/>
      <c r="B1046" s="17"/>
      <c r="C1046" s="17"/>
      <c r="D1046" s="17"/>
    </row>
    <row r="1047" spans="1:4" x14ac:dyDescent="0.2">
      <c r="A1047" s="19"/>
      <c r="B1047" s="17"/>
      <c r="C1047" s="17"/>
      <c r="D1047" s="17"/>
    </row>
    <row r="1048" spans="1:4" x14ac:dyDescent="0.2">
      <c r="A1048" s="19"/>
      <c r="B1048" s="17"/>
      <c r="C1048" s="17"/>
      <c r="D1048" s="17"/>
    </row>
    <row r="1049" spans="1:4" x14ac:dyDescent="0.2">
      <c r="A1049" s="19"/>
      <c r="B1049" s="17"/>
      <c r="C1049" s="17"/>
      <c r="D1049" s="17"/>
    </row>
    <row r="1050" spans="1:4" x14ac:dyDescent="0.2">
      <c r="A1050" s="19"/>
      <c r="B1050" s="17"/>
      <c r="C1050" s="17"/>
      <c r="D1050" s="17"/>
    </row>
    <row r="1051" spans="1:4" x14ac:dyDescent="0.2">
      <c r="A1051" s="19"/>
      <c r="B1051" s="17"/>
      <c r="C1051" s="17"/>
      <c r="D1051" s="17"/>
    </row>
    <row r="1052" spans="1:4" x14ac:dyDescent="0.2">
      <c r="A1052" s="19"/>
      <c r="B1052" s="17"/>
      <c r="C1052" s="17"/>
      <c r="D1052" s="17"/>
    </row>
    <row r="1053" spans="1:4" x14ac:dyDescent="0.2">
      <c r="A1053" s="19"/>
      <c r="B1053" s="17"/>
      <c r="C1053" s="17"/>
      <c r="D1053" s="17"/>
    </row>
    <row r="1054" spans="1:4" x14ac:dyDescent="0.2">
      <c r="A1054" s="19"/>
      <c r="B1054" s="17"/>
      <c r="C1054" s="17"/>
      <c r="D1054" s="17"/>
    </row>
    <row r="1055" spans="1:4" x14ac:dyDescent="0.2">
      <c r="A1055" s="19"/>
      <c r="B1055" s="17"/>
      <c r="C1055" s="17"/>
      <c r="D1055" s="17"/>
    </row>
    <row r="1056" spans="1:4" x14ac:dyDescent="0.2">
      <c r="A1056" s="19"/>
      <c r="B1056" s="17"/>
      <c r="C1056" s="17"/>
      <c r="D1056" s="17"/>
    </row>
    <row r="1057" spans="1:4" x14ac:dyDescent="0.2">
      <c r="A1057" s="19"/>
      <c r="B1057" s="17"/>
      <c r="C1057" s="17"/>
      <c r="D1057" s="17"/>
    </row>
    <row r="1058" spans="1:4" x14ac:dyDescent="0.2">
      <c r="A1058" s="19"/>
      <c r="B1058" s="17"/>
      <c r="C1058" s="17"/>
      <c r="D1058" s="17"/>
    </row>
    <row r="1059" spans="1:4" x14ac:dyDescent="0.2">
      <c r="A1059" s="19"/>
      <c r="B1059" s="17"/>
      <c r="C1059" s="17"/>
      <c r="D1059" s="17"/>
    </row>
    <row r="1060" spans="1:4" x14ac:dyDescent="0.2">
      <c r="A1060" s="19"/>
      <c r="B1060" s="17"/>
      <c r="C1060" s="17"/>
      <c r="D1060" s="17"/>
    </row>
    <row r="1061" spans="1:4" x14ac:dyDescent="0.2">
      <c r="A1061" s="19"/>
      <c r="B1061" s="17"/>
      <c r="C1061" s="17"/>
      <c r="D1061" s="17"/>
    </row>
    <row r="1062" spans="1:4" x14ac:dyDescent="0.2">
      <c r="A1062" s="19"/>
      <c r="B1062" s="17"/>
      <c r="C1062" s="17"/>
      <c r="D1062" s="17"/>
    </row>
    <row r="1063" spans="1:4" x14ac:dyDescent="0.2">
      <c r="A1063" s="19"/>
      <c r="B1063" s="17"/>
      <c r="C1063" s="17"/>
      <c r="D1063" s="17"/>
    </row>
    <row r="1064" spans="1:4" x14ac:dyDescent="0.2">
      <c r="A1064" s="19"/>
      <c r="B1064" s="17"/>
      <c r="C1064" s="17"/>
      <c r="D1064" s="17"/>
    </row>
    <row r="1065" spans="1:4" x14ac:dyDescent="0.2">
      <c r="A1065" s="19"/>
      <c r="B1065" s="17"/>
      <c r="C1065" s="17"/>
      <c r="D1065" s="17"/>
    </row>
    <row r="1066" spans="1:4" x14ac:dyDescent="0.2">
      <c r="A1066" s="19"/>
      <c r="B1066" s="17"/>
      <c r="C1066" s="17"/>
      <c r="D1066" s="17"/>
    </row>
    <row r="1067" spans="1:4" x14ac:dyDescent="0.2">
      <c r="A1067" s="19"/>
      <c r="B1067" s="17"/>
      <c r="C1067" s="17"/>
      <c r="D1067" s="17"/>
    </row>
    <row r="1068" spans="1:4" x14ac:dyDescent="0.2">
      <c r="A1068" s="19"/>
      <c r="B1068" s="17"/>
      <c r="C1068" s="17"/>
      <c r="D1068" s="17"/>
    </row>
    <row r="1069" spans="1:4" x14ac:dyDescent="0.2">
      <c r="A1069" s="19"/>
      <c r="B1069" s="17"/>
      <c r="C1069" s="17"/>
      <c r="D1069" s="17"/>
    </row>
    <row r="1070" spans="1:4" x14ac:dyDescent="0.2">
      <c r="A1070" s="19"/>
      <c r="B1070" s="17"/>
      <c r="C1070" s="17"/>
      <c r="D1070" s="17"/>
    </row>
    <row r="1071" spans="1:4" x14ac:dyDescent="0.2">
      <c r="A1071" s="19"/>
      <c r="B1071" s="17"/>
      <c r="C1071" s="17"/>
      <c r="D1071" s="17"/>
    </row>
    <row r="1072" spans="1:4" x14ac:dyDescent="0.2">
      <c r="A1072" s="19"/>
      <c r="B1072" s="17"/>
      <c r="C1072" s="17"/>
      <c r="D1072" s="17"/>
    </row>
    <row r="1073" spans="1:4" x14ac:dyDescent="0.2">
      <c r="A1073" s="19"/>
      <c r="B1073" s="17"/>
      <c r="C1073" s="17"/>
      <c r="D1073" s="17"/>
    </row>
    <row r="1074" spans="1:4" x14ac:dyDescent="0.2">
      <c r="A1074" s="19"/>
      <c r="B1074" s="17"/>
      <c r="C1074" s="17"/>
      <c r="D1074" s="17"/>
    </row>
    <row r="1075" spans="1:4" x14ac:dyDescent="0.2">
      <c r="A1075" s="19"/>
      <c r="B1075" s="17"/>
      <c r="C1075" s="17"/>
      <c r="D1075" s="17"/>
    </row>
    <row r="1076" spans="1:4" x14ac:dyDescent="0.2">
      <c r="A1076" s="19"/>
      <c r="B1076" s="17"/>
      <c r="C1076" s="17"/>
      <c r="D1076" s="17"/>
    </row>
    <row r="1077" spans="1:4" x14ac:dyDescent="0.2">
      <c r="A1077" s="19"/>
      <c r="B1077" s="17"/>
      <c r="C1077" s="17"/>
      <c r="D1077" s="17"/>
    </row>
    <row r="1078" spans="1:4" x14ac:dyDescent="0.2">
      <c r="A1078" s="19"/>
      <c r="B1078" s="17"/>
      <c r="C1078" s="17"/>
      <c r="D1078" s="17"/>
    </row>
    <row r="1079" spans="1:4" x14ac:dyDescent="0.2">
      <c r="A1079" s="19"/>
      <c r="B1079" s="17"/>
      <c r="C1079" s="17"/>
      <c r="D1079" s="17"/>
    </row>
    <row r="1080" spans="1:4" x14ac:dyDescent="0.2">
      <c r="A1080" s="19"/>
      <c r="B1080" s="17"/>
      <c r="C1080" s="17"/>
      <c r="D1080" s="17"/>
    </row>
    <row r="1081" spans="1:4" x14ac:dyDescent="0.2">
      <c r="A1081" s="19"/>
      <c r="B1081" s="17"/>
      <c r="C1081" s="17"/>
      <c r="D1081" s="17"/>
    </row>
    <row r="1082" spans="1:4" x14ac:dyDescent="0.2">
      <c r="A1082" s="19"/>
      <c r="B1082" s="17"/>
      <c r="C1082" s="17"/>
      <c r="D1082" s="17"/>
    </row>
    <row r="1083" spans="1:4" x14ac:dyDescent="0.2">
      <c r="A1083" s="19"/>
      <c r="B1083" s="17"/>
      <c r="C1083" s="17"/>
      <c r="D1083" s="17"/>
    </row>
    <row r="1084" spans="1:4" x14ac:dyDescent="0.2">
      <c r="A1084" s="19"/>
      <c r="B1084" s="17"/>
      <c r="C1084" s="17"/>
      <c r="D1084" s="17"/>
    </row>
    <row r="1085" spans="1:4" x14ac:dyDescent="0.2">
      <c r="A1085" s="19"/>
      <c r="B1085" s="17"/>
      <c r="C1085" s="17"/>
      <c r="D1085" s="17"/>
    </row>
    <row r="1086" spans="1:4" x14ac:dyDescent="0.2">
      <c r="A1086" s="19"/>
      <c r="B1086" s="17"/>
      <c r="C1086" s="17"/>
      <c r="D1086" s="17"/>
    </row>
    <row r="1087" spans="1:4" x14ac:dyDescent="0.2">
      <c r="A1087" s="19"/>
      <c r="B1087" s="17"/>
      <c r="C1087" s="17"/>
      <c r="D1087" s="17"/>
    </row>
    <row r="1088" spans="1:4" x14ac:dyDescent="0.2">
      <c r="A1088" s="19"/>
      <c r="B1088" s="17"/>
      <c r="C1088" s="17"/>
      <c r="D1088" s="17"/>
    </row>
    <row r="1089" spans="1:4" x14ac:dyDescent="0.2">
      <c r="A1089" s="19"/>
      <c r="B1089" s="17"/>
      <c r="C1089" s="17"/>
      <c r="D1089" s="17"/>
    </row>
    <row r="1090" spans="1:4" x14ac:dyDescent="0.2">
      <c r="A1090" s="19"/>
      <c r="B1090" s="17"/>
      <c r="C1090" s="17"/>
      <c r="D1090" s="17"/>
    </row>
    <row r="1091" spans="1:4" x14ac:dyDescent="0.2">
      <c r="A1091" s="19"/>
      <c r="B1091" s="17"/>
      <c r="C1091" s="17"/>
      <c r="D1091" s="17"/>
    </row>
    <row r="1092" spans="1:4" x14ac:dyDescent="0.2">
      <c r="A1092" s="19"/>
      <c r="B1092" s="17"/>
      <c r="C1092" s="17"/>
      <c r="D1092" s="17"/>
    </row>
    <row r="1093" spans="1:4" x14ac:dyDescent="0.2">
      <c r="A1093" s="19"/>
      <c r="B1093" s="17"/>
      <c r="C1093" s="17"/>
      <c r="D1093" s="17"/>
    </row>
    <row r="1094" spans="1:4" x14ac:dyDescent="0.2">
      <c r="A1094" s="19"/>
      <c r="B1094" s="17"/>
      <c r="C1094" s="17"/>
      <c r="D1094" s="17"/>
    </row>
    <row r="1095" spans="1:4" x14ac:dyDescent="0.2">
      <c r="A1095" s="19"/>
      <c r="B1095" s="17"/>
      <c r="C1095" s="17"/>
      <c r="D1095" s="17"/>
    </row>
    <row r="1096" spans="1:4" x14ac:dyDescent="0.2">
      <c r="A1096" s="19"/>
      <c r="B1096" s="17"/>
      <c r="C1096" s="17"/>
      <c r="D1096" s="17"/>
    </row>
    <row r="1097" spans="1:4" x14ac:dyDescent="0.2">
      <c r="A1097" s="19"/>
      <c r="B1097" s="17"/>
      <c r="C1097" s="17"/>
      <c r="D1097" s="17"/>
    </row>
    <row r="1098" spans="1:4" x14ac:dyDescent="0.2">
      <c r="A1098" s="19"/>
      <c r="B1098" s="17"/>
      <c r="C1098" s="17"/>
      <c r="D1098" s="17"/>
    </row>
    <row r="1099" spans="1:4" x14ac:dyDescent="0.2">
      <c r="A1099" s="19"/>
      <c r="B1099" s="17"/>
      <c r="C1099" s="17"/>
      <c r="D1099" s="17"/>
    </row>
    <row r="1100" spans="1:4" x14ac:dyDescent="0.2">
      <c r="A1100" s="19"/>
      <c r="B1100" s="17"/>
      <c r="C1100" s="17"/>
      <c r="D1100" s="17"/>
    </row>
    <row r="1101" spans="1:4" x14ac:dyDescent="0.2">
      <c r="A1101" s="19"/>
      <c r="B1101" s="17"/>
      <c r="C1101" s="17"/>
      <c r="D1101" s="17"/>
    </row>
    <row r="1102" spans="1:4" x14ac:dyDescent="0.2">
      <c r="A1102" s="19"/>
      <c r="B1102" s="17"/>
      <c r="C1102" s="17"/>
      <c r="D1102" s="17"/>
    </row>
    <row r="1103" spans="1:4" x14ac:dyDescent="0.2">
      <c r="A1103" s="19"/>
      <c r="B1103" s="17"/>
      <c r="C1103" s="17"/>
      <c r="D1103" s="17"/>
    </row>
    <row r="1104" spans="1:4" x14ac:dyDescent="0.2">
      <c r="A1104" s="19"/>
      <c r="B1104" s="17"/>
      <c r="C1104" s="17"/>
      <c r="D1104" s="17"/>
    </row>
    <row r="1105" spans="1:4" x14ac:dyDescent="0.2">
      <c r="A1105" s="19"/>
      <c r="B1105" s="17"/>
      <c r="C1105" s="17"/>
      <c r="D1105" s="17"/>
    </row>
    <row r="1106" spans="1:4" x14ac:dyDescent="0.2">
      <c r="A1106" s="19"/>
      <c r="B1106" s="17"/>
      <c r="C1106" s="17"/>
      <c r="D1106" s="17"/>
    </row>
    <row r="1107" spans="1:4" x14ac:dyDescent="0.2">
      <c r="A1107" s="19"/>
      <c r="B1107" s="17"/>
      <c r="C1107" s="17"/>
      <c r="D1107" s="17"/>
    </row>
    <row r="1108" spans="1:4" x14ac:dyDescent="0.2">
      <c r="A1108" s="19"/>
      <c r="B1108" s="17"/>
      <c r="C1108" s="17"/>
      <c r="D1108" s="17"/>
    </row>
    <row r="1109" spans="1:4" x14ac:dyDescent="0.2">
      <c r="A1109" s="19"/>
      <c r="B1109" s="17"/>
      <c r="C1109" s="17"/>
      <c r="D1109" s="17"/>
    </row>
    <row r="1110" spans="1:4" x14ac:dyDescent="0.2">
      <c r="A1110" s="19"/>
      <c r="B1110" s="17"/>
      <c r="C1110" s="17"/>
      <c r="D1110" s="17"/>
    </row>
    <row r="1111" spans="1:4" x14ac:dyDescent="0.2">
      <c r="A1111" s="19"/>
      <c r="B1111" s="17"/>
      <c r="C1111" s="17"/>
      <c r="D1111" s="17"/>
    </row>
    <row r="1112" spans="1:4" x14ac:dyDescent="0.2">
      <c r="A1112" s="19"/>
      <c r="B1112" s="17"/>
      <c r="C1112" s="17"/>
      <c r="D1112" s="17"/>
    </row>
    <row r="1113" spans="1:4" x14ac:dyDescent="0.2">
      <c r="A1113" s="19"/>
      <c r="B1113" s="17"/>
      <c r="C1113" s="17"/>
      <c r="D1113" s="17"/>
    </row>
    <row r="1114" spans="1:4" x14ac:dyDescent="0.2">
      <c r="A1114" s="19"/>
      <c r="B1114" s="17"/>
      <c r="C1114" s="17"/>
      <c r="D1114" s="17"/>
    </row>
    <row r="1115" spans="1:4" x14ac:dyDescent="0.2">
      <c r="A1115" s="19"/>
      <c r="B1115" s="17"/>
      <c r="C1115" s="17"/>
      <c r="D1115" s="17"/>
    </row>
    <row r="1116" spans="1:4" x14ac:dyDescent="0.2">
      <c r="A1116" s="19"/>
      <c r="B1116" s="17"/>
      <c r="C1116" s="17"/>
      <c r="D1116" s="17"/>
    </row>
    <row r="1117" spans="1:4" x14ac:dyDescent="0.2">
      <c r="A1117" s="19"/>
      <c r="B1117" s="17"/>
      <c r="C1117" s="17"/>
      <c r="D1117" s="17"/>
    </row>
    <row r="1118" spans="1:4" x14ac:dyDescent="0.2">
      <c r="A1118" s="19"/>
      <c r="B1118" s="17"/>
      <c r="C1118" s="17"/>
      <c r="D1118" s="17"/>
    </row>
    <row r="1119" spans="1:4" x14ac:dyDescent="0.2">
      <c r="A1119" s="19"/>
      <c r="B1119" s="17"/>
      <c r="C1119" s="17"/>
      <c r="D1119" s="17"/>
    </row>
    <row r="1120" spans="1:4" x14ac:dyDescent="0.2">
      <c r="A1120" s="19"/>
      <c r="B1120" s="17"/>
      <c r="C1120" s="17"/>
      <c r="D1120" s="17"/>
    </row>
    <row r="1121" spans="1:4" x14ac:dyDescent="0.2">
      <c r="A1121" s="19"/>
      <c r="B1121" s="17"/>
      <c r="C1121" s="17"/>
      <c r="D1121" s="17"/>
    </row>
    <row r="1122" spans="1:4" x14ac:dyDescent="0.2">
      <c r="A1122" s="19"/>
      <c r="B1122" s="17"/>
      <c r="C1122" s="17"/>
      <c r="D1122" s="17"/>
    </row>
    <row r="1123" spans="1:4" x14ac:dyDescent="0.2">
      <c r="A1123" s="19"/>
      <c r="B1123" s="17"/>
      <c r="C1123" s="17"/>
      <c r="D1123" s="17"/>
    </row>
    <row r="1124" spans="1:4" x14ac:dyDescent="0.2">
      <c r="A1124" s="19"/>
      <c r="B1124" s="17"/>
      <c r="C1124" s="17"/>
      <c r="D1124" s="17"/>
    </row>
    <row r="1125" spans="1:4" x14ac:dyDescent="0.2">
      <c r="A1125" s="19"/>
      <c r="B1125" s="17"/>
      <c r="C1125" s="17"/>
      <c r="D1125" s="17"/>
    </row>
    <row r="1126" spans="1:4" x14ac:dyDescent="0.2">
      <c r="A1126" s="19"/>
      <c r="B1126" s="17"/>
      <c r="C1126" s="17"/>
      <c r="D1126" s="17"/>
    </row>
    <row r="1127" spans="1:4" x14ac:dyDescent="0.2">
      <c r="A1127" s="19"/>
      <c r="B1127" s="17"/>
      <c r="C1127" s="17"/>
      <c r="D1127" s="17"/>
    </row>
    <row r="1128" spans="1:4" x14ac:dyDescent="0.2">
      <c r="A1128" s="19"/>
      <c r="B1128" s="17"/>
      <c r="C1128" s="17"/>
      <c r="D1128" s="17"/>
    </row>
    <row r="1129" spans="1:4" x14ac:dyDescent="0.2">
      <c r="A1129" s="19"/>
      <c r="B1129" s="17"/>
      <c r="C1129" s="17"/>
      <c r="D1129" s="17"/>
    </row>
    <row r="1130" spans="1:4" x14ac:dyDescent="0.2">
      <c r="A1130" s="19"/>
      <c r="B1130" s="17"/>
      <c r="C1130" s="17"/>
      <c r="D1130" s="17"/>
    </row>
    <row r="1131" spans="1:4" x14ac:dyDescent="0.2">
      <c r="A1131" s="19"/>
      <c r="B1131" s="17"/>
      <c r="C1131" s="17"/>
      <c r="D1131" s="17"/>
    </row>
    <row r="1132" spans="1:4" x14ac:dyDescent="0.2">
      <c r="A1132" s="19"/>
      <c r="B1132" s="17"/>
      <c r="C1132" s="17"/>
      <c r="D1132" s="17"/>
    </row>
    <row r="1133" spans="1:4" x14ac:dyDescent="0.2">
      <c r="A1133" s="19"/>
      <c r="B1133" s="17"/>
      <c r="C1133" s="17"/>
      <c r="D1133" s="17"/>
    </row>
    <row r="1134" spans="1:4" x14ac:dyDescent="0.2">
      <c r="A1134" s="19"/>
      <c r="B1134" s="17"/>
      <c r="C1134" s="17"/>
      <c r="D1134" s="17"/>
    </row>
    <row r="1135" spans="1:4" x14ac:dyDescent="0.2">
      <c r="A1135" s="19"/>
      <c r="B1135" s="17"/>
      <c r="C1135" s="17"/>
      <c r="D1135" s="17"/>
    </row>
    <row r="1136" spans="1:4" x14ac:dyDescent="0.2">
      <c r="A1136" s="19"/>
      <c r="B1136" s="17"/>
      <c r="C1136" s="17"/>
      <c r="D1136" s="17"/>
    </row>
    <row r="1137" spans="1:4" x14ac:dyDescent="0.2">
      <c r="A1137" s="19"/>
      <c r="B1137" s="17"/>
      <c r="C1137" s="17"/>
      <c r="D1137" s="17"/>
    </row>
    <row r="1138" spans="1:4" x14ac:dyDescent="0.2">
      <c r="A1138" s="19"/>
      <c r="B1138" s="17"/>
      <c r="C1138" s="17"/>
      <c r="D1138" s="17"/>
    </row>
    <row r="1139" spans="1:4" x14ac:dyDescent="0.2">
      <c r="A1139" s="19"/>
      <c r="B1139" s="17"/>
      <c r="C1139" s="17"/>
      <c r="D1139" s="17"/>
    </row>
    <row r="1140" spans="1:4" x14ac:dyDescent="0.2">
      <c r="A1140" s="19"/>
      <c r="B1140" s="17"/>
      <c r="C1140" s="17"/>
      <c r="D1140" s="17"/>
    </row>
    <row r="1141" spans="1:4" x14ac:dyDescent="0.2">
      <c r="A1141" s="19"/>
      <c r="B1141" s="17"/>
      <c r="C1141" s="17"/>
      <c r="D1141" s="17"/>
    </row>
    <row r="1142" spans="1:4" x14ac:dyDescent="0.2">
      <c r="A1142" s="19"/>
      <c r="B1142" s="17"/>
      <c r="C1142" s="17"/>
      <c r="D1142" s="17"/>
    </row>
    <row r="1143" spans="1:4" x14ac:dyDescent="0.2">
      <c r="A1143" s="19"/>
      <c r="B1143" s="17"/>
      <c r="C1143" s="17"/>
      <c r="D1143" s="17"/>
    </row>
    <row r="1144" spans="1:4" x14ac:dyDescent="0.2">
      <c r="A1144" s="19"/>
      <c r="B1144" s="17"/>
      <c r="C1144" s="17"/>
      <c r="D1144" s="17"/>
    </row>
    <row r="1145" spans="1:4" x14ac:dyDescent="0.2">
      <c r="A1145" s="19"/>
      <c r="B1145" s="17"/>
      <c r="C1145" s="17"/>
      <c r="D1145" s="17"/>
    </row>
    <row r="1146" spans="1:4" x14ac:dyDescent="0.2">
      <c r="A1146" s="19"/>
      <c r="B1146" s="17"/>
      <c r="C1146" s="17"/>
      <c r="D1146" s="17"/>
    </row>
    <row r="1147" spans="1:4" x14ac:dyDescent="0.2">
      <c r="A1147" s="19"/>
      <c r="B1147" s="17"/>
      <c r="C1147" s="17"/>
      <c r="D1147" s="17"/>
    </row>
    <row r="1148" spans="1:4" x14ac:dyDescent="0.2">
      <c r="A1148" s="19"/>
      <c r="B1148" s="17"/>
      <c r="C1148" s="17"/>
      <c r="D1148" s="17"/>
    </row>
    <row r="1149" spans="1:4" x14ac:dyDescent="0.2">
      <c r="A1149" s="19"/>
      <c r="B1149" s="17"/>
      <c r="C1149" s="17"/>
      <c r="D1149" s="17"/>
    </row>
    <row r="1150" spans="1:4" x14ac:dyDescent="0.2">
      <c r="A1150" s="19"/>
      <c r="B1150" s="17"/>
      <c r="C1150" s="17"/>
      <c r="D1150" s="17"/>
    </row>
    <row r="1151" spans="1:4" x14ac:dyDescent="0.2">
      <c r="A1151" s="19"/>
      <c r="B1151" s="17"/>
      <c r="C1151" s="17"/>
      <c r="D1151" s="17"/>
    </row>
    <row r="1152" spans="1:4" x14ac:dyDescent="0.2">
      <c r="A1152" s="19"/>
      <c r="B1152" s="17"/>
      <c r="C1152" s="17"/>
      <c r="D1152" s="17"/>
    </row>
    <row r="1153" spans="1:4" x14ac:dyDescent="0.2">
      <c r="A1153" s="19"/>
      <c r="B1153" s="17"/>
      <c r="C1153" s="17"/>
      <c r="D1153" s="17"/>
    </row>
    <row r="1154" spans="1:4" x14ac:dyDescent="0.2">
      <c r="A1154" s="19"/>
      <c r="B1154" s="17"/>
      <c r="C1154" s="17"/>
      <c r="D1154" s="17"/>
    </row>
    <row r="1155" spans="1:4" x14ac:dyDescent="0.2">
      <c r="A1155" s="19"/>
      <c r="B1155" s="17"/>
      <c r="C1155" s="17"/>
      <c r="D1155" s="17"/>
    </row>
    <row r="1156" spans="1:4" x14ac:dyDescent="0.2">
      <c r="A1156" s="19"/>
      <c r="B1156" s="17"/>
      <c r="C1156" s="17"/>
      <c r="D1156" s="17"/>
    </row>
    <row r="1157" spans="1:4" x14ac:dyDescent="0.2">
      <c r="A1157" s="19"/>
      <c r="B1157" s="17"/>
      <c r="C1157" s="17"/>
      <c r="D1157" s="17"/>
    </row>
    <row r="1158" spans="1:4" x14ac:dyDescent="0.2">
      <c r="A1158" s="19"/>
      <c r="B1158" s="17"/>
      <c r="C1158" s="17"/>
      <c r="D1158" s="17"/>
    </row>
    <row r="1159" spans="1:4" x14ac:dyDescent="0.2">
      <c r="A1159" s="19"/>
      <c r="B1159" s="17"/>
      <c r="C1159" s="17"/>
      <c r="D1159" s="17"/>
    </row>
    <row r="1160" spans="1:4" x14ac:dyDescent="0.2">
      <c r="A1160" s="19"/>
      <c r="B1160" s="17"/>
      <c r="C1160" s="17"/>
      <c r="D1160" s="17"/>
    </row>
    <row r="1161" spans="1:4" x14ac:dyDescent="0.2">
      <c r="A1161" s="19"/>
      <c r="B1161" s="17"/>
      <c r="C1161" s="17"/>
      <c r="D1161" s="17"/>
    </row>
    <row r="1162" spans="1:4" x14ac:dyDescent="0.2">
      <c r="A1162" s="19"/>
      <c r="B1162" s="17"/>
      <c r="C1162" s="17"/>
      <c r="D1162" s="17"/>
    </row>
    <row r="1163" spans="1:4" x14ac:dyDescent="0.2">
      <c r="A1163" s="19"/>
      <c r="B1163" s="17"/>
      <c r="C1163" s="17"/>
      <c r="D1163" s="17"/>
    </row>
    <row r="1164" spans="1:4" x14ac:dyDescent="0.2">
      <c r="A1164" s="19"/>
      <c r="B1164" s="17"/>
      <c r="C1164" s="17"/>
      <c r="D1164" s="17"/>
    </row>
    <row r="1165" spans="1:4" x14ac:dyDescent="0.2">
      <c r="A1165" s="19"/>
      <c r="B1165" s="17"/>
      <c r="C1165" s="17"/>
      <c r="D1165" s="17"/>
    </row>
    <row r="1166" spans="1:4" x14ac:dyDescent="0.2">
      <c r="A1166" s="19"/>
      <c r="B1166" s="17"/>
      <c r="C1166" s="17"/>
      <c r="D1166" s="17"/>
    </row>
    <row r="1167" spans="1:4" x14ac:dyDescent="0.2">
      <c r="A1167" s="19"/>
      <c r="B1167" s="17"/>
      <c r="C1167" s="17"/>
      <c r="D1167" s="17"/>
    </row>
    <row r="1168" spans="1:4" x14ac:dyDescent="0.2">
      <c r="A1168" s="19"/>
      <c r="B1168" s="17"/>
      <c r="C1168" s="17"/>
      <c r="D1168" s="17"/>
    </row>
    <row r="1169" spans="1:4" x14ac:dyDescent="0.2">
      <c r="A1169" s="19"/>
      <c r="B1169" s="17"/>
      <c r="C1169" s="17"/>
      <c r="D1169" s="17"/>
    </row>
    <row r="1170" spans="1:4" x14ac:dyDescent="0.2">
      <c r="A1170" s="19"/>
      <c r="B1170" s="17"/>
      <c r="C1170" s="17"/>
      <c r="D1170" s="17"/>
    </row>
    <row r="1171" spans="1:4" x14ac:dyDescent="0.2">
      <c r="A1171" s="19"/>
      <c r="B1171" s="17"/>
      <c r="C1171" s="17"/>
      <c r="D1171" s="17"/>
    </row>
    <row r="1172" spans="1:4" x14ac:dyDescent="0.2">
      <c r="A1172" s="19"/>
      <c r="B1172" s="17"/>
      <c r="C1172" s="17"/>
      <c r="D1172" s="17"/>
    </row>
    <row r="1173" spans="1:4" x14ac:dyDescent="0.2">
      <c r="A1173" s="19"/>
      <c r="B1173" s="17"/>
      <c r="C1173" s="17"/>
      <c r="D1173" s="17"/>
    </row>
    <row r="1174" spans="1:4" x14ac:dyDescent="0.2">
      <c r="A1174" s="19"/>
      <c r="B1174" s="17"/>
      <c r="C1174" s="17"/>
      <c r="D1174" s="17"/>
    </row>
    <row r="1175" spans="1:4" x14ac:dyDescent="0.2">
      <c r="A1175" s="19"/>
      <c r="B1175" s="17"/>
      <c r="C1175" s="17"/>
      <c r="D1175" s="17"/>
    </row>
    <row r="1176" spans="1:4" x14ac:dyDescent="0.2">
      <c r="A1176" s="19"/>
      <c r="B1176" s="17"/>
      <c r="C1176" s="17"/>
      <c r="D1176" s="17"/>
    </row>
    <row r="1177" spans="1:4" x14ac:dyDescent="0.2">
      <c r="A1177" s="19"/>
      <c r="B1177" s="17"/>
      <c r="C1177" s="17"/>
      <c r="D1177" s="17"/>
    </row>
    <row r="1178" spans="1:4" x14ac:dyDescent="0.2">
      <c r="A1178" s="19"/>
      <c r="B1178" s="17"/>
      <c r="C1178" s="17"/>
      <c r="D1178" s="17"/>
    </row>
    <row r="1179" spans="1:4" x14ac:dyDescent="0.2">
      <c r="A1179" s="19"/>
      <c r="B1179" s="17"/>
      <c r="C1179" s="17"/>
      <c r="D1179" s="17"/>
    </row>
    <row r="1180" spans="1:4" x14ac:dyDescent="0.2">
      <c r="A1180" s="19"/>
      <c r="B1180" s="17"/>
      <c r="C1180" s="17"/>
      <c r="D1180" s="17"/>
    </row>
    <row r="1181" spans="1:4" x14ac:dyDescent="0.2">
      <c r="A1181" s="19"/>
      <c r="B1181" s="17"/>
      <c r="C1181" s="17"/>
      <c r="D1181" s="17"/>
    </row>
    <row r="1182" spans="1:4" x14ac:dyDescent="0.2">
      <c r="A1182" s="19"/>
      <c r="B1182" s="17"/>
      <c r="C1182" s="17"/>
      <c r="D1182" s="17"/>
    </row>
    <row r="1183" spans="1:4" x14ac:dyDescent="0.2">
      <c r="A1183" s="19"/>
      <c r="B1183" s="17"/>
      <c r="C1183" s="17"/>
      <c r="D1183" s="17"/>
    </row>
    <row r="1184" spans="1:4" x14ac:dyDescent="0.2">
      <c r="A1184" s="19"/>
      <c r="B1184" s="17"/>
      <c r="C1184" s="17"/>
      <c r="D1184" s="17"/>
    </row>
    <row r="1185" spans="1:4" x14ac:dyDescent="0.2">
      <c r="A1185" s="19"/>
      <c r="B1185" s="17"/>
      <c r="C1185" s="17"/>
      <c r="D1185" s="17"/>
    </row>
    <row r="1186" spans="1:4" x14ac:dyDescent="0.2">
      <c r="A1186" s="19"/>
      <c r="B1186" s="17"/>
      <c r="C1186" s="17"/>
      <c r="D1186" s="17"/>
    </row>
    <row r="1187" spans="1:4" x14ac:dyDescent="0.2">
      <c r="A1187" s="19"/>
      <c r="B1187" s="17"/>
      <c r="C1187" s="17"/>
      <c r="D1187" s="17"/>
    </row>
    <row r="1188" spans="1:4" x14ac:dyDescent="0.2">
      <c r="A1188" s="19"/>
      <c r="B1188" s="17"/>
      <c r="C1188" s="17"/>
      <c r="D1188" s="17"/>
    </row>
    <row r="1189" spans="1:4" x14ac:dyDescent="0.2">
      <c r="A1189" s="19"/>
      <c r="B1189" s="17"/>
      <c r="C1189" s="17"/>
      <c r="D1189" s="17"/>
    </row>
    <row r="1190" spans="1:4" x14ac:dyDescent="0.2">
      <c r="A1190" s="19"/>
      <c r="B1190" s="17"/>
      <c r="C1190" s="17"/>
      <c r="D1190" s="17"/>
    </row>
    <row r="1191" spans="1:4" x14ac:dyDescent="0.2">
      <c r="A1191" s="19"/>
      <c r="B1191" s="17"/>
      <c r="C1191" s="17"/>
      <c r="D1191" s="17"/>
    </row>
    <row r="1192" spans="1:4" x14ac:dyDescent="0.2">
      <c r="A1192" s="19"/>
      <c r="B1192" s="17"/>
      <c r="C1192" s="17"/>
      <c r="D1192" s="17"/>
    </row>
    <row r="1193" spans="1:4" x14ac:dyDescent="0.2">
      <c r="A1193" s="19"/>
      <c r="B1193" s="17"/>
      <c r="C1193" s="17"/>
      <c r="D1193" s="17"/>
    </row>
    <row r="1194" spans="1:4" x14ac:dyDescent="0.2">
      <c r="A1194" s="19"/>
      <c r="B1194" s="17"/>
      <c r="C1194" s="17"/>
      <c r="D1194" s="17"/>
    </row>
    <row r="1195" spans="1:4" x14ac:dyDescent="0.2">
      <c r="A1195" s="19"/>
      <c r="B1195" s="17"/>
      <c r="C1195" s="17"/>
      <c r="D1195" s="17"/>
    </row>
    <row r="1196" spans="1:4" x14ac:dyDescent="0.2">
      <c r="A1196" s="19"/>
      <c r="B1196" s="17"/>
      <c r="C1196" s="17"/>
      <c r="D1196" s="17"/>
    </row>
    <row r="1197" spans="1:4" x14ac:dyDescent="0.2">
      <c r="A1197" s="19"/>
      <c r="B1197" s="17"/>
      <c r="C1197" s="17"/>
      <c r="D1197" s="17"/>
    </row>
    <row r="1198" spans="1:4" x14ac:dyDescent="0.2">
      <c r="A1198" s="19"/>
      <c r="B1198" s="17"/>
      <c r="C1198" s="17"/>
      <c r="D1198" s="17"/>
    </row>
    <row r="1199" spans="1:4" x14ac:dyDescent="0.2">
      <c r="A1199" s="19"/>
      <c r="B1199" s="17"/>
      <c r="C1199" s="17"/>
      <c r="D1199" s="17"/>
    </row>
    <row r="1200" spans="1:4" x14ac:dyDescent="0.2">
      <c r="A1200" s="19"/>
      <c r="B1200" s="17"/>
      <c r="C1200" s="17"/>
      <c r="D1200" s="17"/>
    </row>
    <row r="1201" spans="1:4" x14ac:dyDescent="0.2">
      <c r="A1201" s="19"/>
      <c r="B1201" s="17"/>
      <c r="C1201" s="17"/>
      <c r="D1201" s="17"/>
    </row>
    <row r="1202" spans="1:4" x14ac:dyDescent="0.2">
      <c r="A1202" s="19"/>
      <c r="B1202" s="17"/>
      <c r="C1202" s="17"/>
      <c r="D1202" s="17"/>
    </row>
    <row r="1203" spans="1:4" x14ac:dyDescent="0.2">
      <c r="A1203" s="19"/>
      <c r="B1203" s="17"/>
      <c r="C1203" s="17"/>
      <c r="D1203" s="17"/>
    </row>
    <row r="1204" spans="1:4" x14ac:dyDescent="0.2">
      <c r="A1204" s="19"/>
      <c r="B1204" s="17"/>
      <c r="C1204" s="17"/>
      <c r="D1204" s="17"/>
    </row>
    <row r="1205" spans="1:4" x14ac:dyDescent="0.2">
      <c r="A1205" s="19"/>
      <c r="B1205" s="17"/>
      <c r="C1205" s="17"/>
      <c r="D1205" s="17"/>
    </row>
    <row r="1206" spans="1:4" x14ac:dyDescent="0.2">
      <c r="A1206" s="19"/>
      <c r="B1206" s="17"/>
      <c r="C1206" s="17"/>
      <c r="D1206" s="17"/>
    </row>
    <row r="1207" spans="1:4" x14ac:dyDescent="0.2">
      <c r="A1207" s="19"/>
      <c r="B1207" s="17"/>
      <c r="C1207" s="17"/>
      <c r="D1207" s="17"/>
    </row>
    <row r="1208" spans="1:4" x14ac:dyDescent="0.2">
      <c r="A1208" s="19"/>
      <c r="B1208" s="17"/>
      <c r="C1208" s="17"/>
      <c r="D1208" s="17"/>
    </row>
    <row r="1209" spans="1:4" x14ac:dyDescent="0.2">
      <c r="A1209" s="19"/>
      <c r="B1209" s="17"/>
      <c r="C1209" s="17"/>
      <c r="D1209" s="17"/>
    </row>
    <row r="1210" spans="1:4" x14ac:dyDescent="0.2">
      <c r="A1210" s="19"/>
      <c r="B1210" s="17"/>
      <c r="C1210" s="17"/>
      <c r="D1210" s="17"/>
    </row>
    <row r="1211" spans="1:4" x14ac:dyDescent="0.2">
      <c r="A1211" s="19"/>
      <c r="B1211" s="17"/>
      <c r="C1211" s="17"/>
      <c r="D1211" s="17"/>
    </row>
    <row r="1212" spans="1:4" x14ac:dyDescent="0.2">
      <c r="A1212" s="19"/>
      <c r="B1212" s="17"/>
      <c r="C1212" s="17"/>
      <c r="D1212" s="17"/>
    </row>
    <row r="1213" spans="1:4" x14ac:dyDescent="0.2">
      <c r="A1213" s="19"/>
      <c r="B1213" s="17"/>
      <c r="C1213" s="17"/>
      <c r="D1213" s="17"/>
    </row>
    <row r="1214" spans="1:4" x14ac:dyDescent="0.2">
      <c r="A1214" s="19"/>
      <c r="B1214" s="17"/>
      <c r="C1214" s="17"/>
      <c r="D1214" s="17"/>
    </row>
    <row r="1215" spans="1:4" x14ac:dyDescent="0.2">
      <c r="A1215" s="19"/>
      <c r="B1215" s="17"/>
      <c r="C1215" s="17"/>
      <c r="D1215" s="17"/>
    </row>
    <row r="1216" spans="1:4" x14ac:dyDescent="0.2">
      <c r="A1216" s="19"/>
      <c r="B1216" s="17"/>
      <c r="C1216" s="17"/>
      <c r="D1216" s="17"/>
    </row>
    <row r="1217" spans="1:4" x14ac:dyDescent="0.2">
      <c r="A1217" s="19"/>
      <c r="B1217" s="17"/>
      <c r="C1217" s="17"/>
      <c r="D1217" s="17"/>
    </row>
    <row r="1218" spans="1:4" x14ac:dyDescent="0.2">
      <c r="A1218" s="19"/>
      <c r="B1218" s="17"/>
      <c r="C1218" s="17"/>
      <c r="D1218" s="17"/>
    </row>
    <row r="1219" spans="1:4" x14ac:dyDescent="0.2">
      <c r="A1219" s="19"/>
      <c r="B1219" s="17"/>
      <c r="C1219" s="17"/>
      <c r="D1219" s="17"/>
    </row>
    <row r="1220" spans="1:4" x14ac:dyDescent="0.2">
      <c r="A1220" s="19"/>
      <c r="B1220" s="17"/>
      <c r="C1220" s="17"/>
      <c r="D1220" s="17"/>
    </row>
    <row r="1221" spans="1:4" x14ac:dyDescent="0.2">
      <c r="A1221" s="19"/>
      <c r="B1221" s="17"/>
      <c r="C1221" s="17"/>
      <c r="D1221" s="17"/>
    </row>
    <row r="1222" spans="1:4" x14ac:dyDescent="0.2">
      <c r="A1222" s="19"/>
      <c r="B1222" s="17"/>
      <c r="C1222" s="17"/>
      <c r="D1222" s="17"/>
    </row>
    <row r="1223" spans="1:4" x14ac:dyDescent="0.2">
      <c r="A1223" s="19"/>
      <c r="B1223" s="17"/>
      <c r="C1223" s="17"/>
      <c r="D1223" s="17"/>
    </row>
    <row r="1224" spans="1:4" x14ac:dyDescent="0.2">
      <c r="A1224" s="19"/>
      <c r="B1224" s="17"/>
      <c r="C1224" s="17"/>
      <c r="D1224" s="17"/>
    </row>
    <row r="1225" spans="1:4" x14ac:dyDescent="0.2">
      <c r="A1225" s="19"/>
      <c r="B1225" s="17"/>
      <c r="C1225" s="17"/>
      <c r="D1225" s="17"/>
    </row>
    <row r="1226" spans="1:4" x14ac:dyDescent="0.2">
      <c r="A1226" s="19"/>
      <c r="B1226" s="17"/>
      <c r="C1226" s="17"/>
      <c r="D1226" s="17"/>
    </row>
    <row r="1227" spans="1:4" x14ac:dyDescent="0.2">
      <c r="A1227" s="19"/>
      <c r="B1227" s="17"/>
      <c r="C1227" s="17"/>
      <c r="D1227" s="17"/>
    </row>
    <row r="1228" spans="1:4" x14ac:dyDescent="0.2">
      <c r="A1228" s="19"/>
      <c r="B1228" s="17"/>
      <c r="C1228" s="17"/>
      <c r="D1228" s="17"/>
    </row>
    <row r="1229" spans="1:4" x14ac:dyDescent="0.2">
      <c r="A1229" s="19"/>
      <c r="B1229" s="17"/>
      <c r="C1229" s="17"/>
      <c r="D1229" s="17"/>
    </row>
    <row r="1230" spans="1:4" x14ac:dyDescent="0.2">
      <c r="A1230" s="19"/>
      <c r="B1230" s="17"/>
      <c r="C1230" s="17"/>
      <c r="D1230" s="17"/>
    </row>
    <row r="1231" spans="1:4" x14ac:dyDescent="0.2">
      <c r="A1231" s="19"/>
      <c r="B1231" s="17"/>
      <c r="C1231" s="17"/>
      <c r="D1231" s="17"/>
    </row>
    <row r="1232" spans="1:4" x14ac:dyDescent="0.2">
      <c r="A1232" s="19"/>
      <c r="B1232" s="17"/>
      <c r="C1232" s="17"/>
      <c r="D1232" s="17"/>
    </row>
    <row r="1233" spans="1:4" x14ac:dyDescent="0.2">
      <c r="A1233" s="19"/>
      <c r="B1233" s="17"/>
      <c r="C1233" s="17"/>
      <c r="D1233" s="17"/>
    </row>
    <row r="1234" spans="1:4" x14ac:dyDescent="0.2">
      <c r="A1234" s="19"/>
      <c r="B1234" s="17"/>
      <c r="C1234" s="17"/>
      <c r="D1234" s="17"/>
    </row>
    <row r="1235" spans="1:4" x14ac:dyDescent="0.2">
      <c r="A1235" s="19"/>
      <c r="B1235" s="17"/>
      <c r="C1235" s="17"/>
      <c r="D1235" s="17"/>
    </row>
    <row r="1236" spans="1:4" x14ac:dyDescent="0.2">
      <c r="A1236" s="19"/>
      <c r="B1236" s="17"/>
      <c r="C1236" s="17"/>
      <c r="D1236" s="17"/>
    </row>
    <row r="1237" spans="1:4" x14ac:dyDescent="0.2">
      <c r="A1237" s="19"/>
      <c r="B1237" s="17"/>
      <c r="C1237" s="17"/>
      <c r="D1237" s="17"/>
    </row>
    <row r="1238" spans="1:4" x14ac:dyDescent="0.2">
      <c r="A1238" s="19"/>
      <c r="B1238" s="17"/>
      <c r="C1238" s="17"/>
      <c r="D1238" s="17"/>
    </row>
    <row r="1239" spans="1:4" x14ac:dyDescent="0.2">
      <c r="A1239" s="19"/>
      <c r="B1239" s="17"/>
      <c r="C1239" s="17"/>
      <c r="D1239" s="17"/>
    </row>
    <row r="1240" spans="1:4" x14ac:dyDescent="0.2">
      <c r="A1240" s="19"/>
      <c r="B1240" s="17"/>
      <c r="C1240" s="17"/>
      <c r="D1240" s="17"/>
    </row>
    <row r="1241" spans="1:4" x14ac:dyDescent="0.2">
      <c r="A1241" s="19"/>
      <c r="B1241" s="17"/>
      <c r="C1241" s="17"/>
      <c r="D1241" s="17"/>
    </row>
    <row r="1242" spans="1:4" x14ac:dyDescent="0.2">
      <c r="A1242" s="19"/>
      <c r="B1242" s="17"/>
      <c r="C1242" s="17"/>
      <c r="D1242" s="17"/>
    </row>
    <row r="1243" spans="1:4" x14ac:dyDescent="0.2">
      <c r="A1243" s="19"/>
      <c r="B1243" s="17"/>
      <c r="C1243" s="17"/>
      <c r="D1243" s="17"/>
    </row>
    <row r="1244" spans="1:4" x14ac:dyDescent="0.2">
      <c r="A1244" s="19"/>
      <c r="B1244" s="17"/>
      <c r="C1244" s="17"/>
      <c r="D1244" s="17"/>
    </row>
    <row r="1245" spans="1:4" x14ac:dyDescent="0.2">
      <c r="A1245" s="19"/>
      <c r="B1245" s="17"/>
      <c r="C1245" s="17"/>
      <c r="D1245" s="17"/>
    </row>
    <row r="1246" spans="1:4" x14ac:dyDescent="0.2">
      <c r="A1246" s="19"/>
      <c r="B1246" s="17"/>
      <c r="C1246" s="17"/>
      <c r="D1246" s="17"/>
    </row>
    <row r="1247" spans="1:4" x14ac:dyDescent="0.2">
      <c r="A1247" s="19"/>
      <c r="B1247" s="17"/>
      <c r="C1247" s="17"/>
      <c r="D1247" s="17"/>
    </row>
    <row r="1248" spans="1:4" x14ac:dyDescent="0.2">
      <c r="A1248" s="19"/>
      <c r="B1248" s="17"/>
      <c r="C1248" s="17"/>
      <c r="D1248" s="17"/>
    </row>
    <row r="1249" spans="1:4" x14ac:dyDescent="0.2">
      <c r="A1249" s="19"/>
      <c r="B1249" s="17"/>
      <c r="C1249" s="17"/>
      <c r="D1249" s="17"/>
    </row>
    <row r="1250" spans="1:4" x14ac:dyDescent="0.2">
      <c r="A1250" s="19"/>
      <c r="B1250" s="17"/>
      <c r="C1250" s="17"/>
      <c r="D1250" s="17"/>
    </row>
    <row r="1251" spans="1:4" x14ac:dyDescent="0.2">
      <c r="A1251" s="19"/>
      <c r="B1251" s="17"/>
      <c r="C1251" s="17"/>
      <c r="D1251" s="17"/>
    </row>
    <row r="1252" spans="1:4" x14ac:dyDescent="0.2">
      <c r="A1252" s="19"/>
      <c r="B1252" s="17"/>
      <c r="C1252" s="17"/>
      <c r="D1252" s="17"/>
    </row>
    <row r="1253" spans="1:4" x14ac:dyDescent="0.2">
      <c r="A1253" s="19"/>
      <c r="B1253" s="17"/>
      <c r="C1253" s="17"/>
      <c r="D1253" s="17"/>
    </row>
    <row r="1254" spans="1:4" x14ac:dyDescent="0.2">
      <c r="A1254" s="19"/>
      <c r="B1254" s="17"/>
      <c r="C1254" s="17"/>
      <c r="D1254" s="17"/>
    </row>
    <row r="1255" spans="1:4" x14ac:dyDescent="0.2">
      <c r="A1255" s="19"/>
      <c r="B1255" s="17"/>
      <c r="C1255" s="17"/>
      <c r="D1255" s="17"/>
    </row>
    <row r="1256" spans="1:4" x14ac:dyDescent="0.2">
      <c r="A1256" s="19"/>
      <c r="B1256" s="17"/>
      <c r="C1256" s="17"/>
      <c r="D1256" s="17"/>
    </row>
    <row r="1257" spans="1:4" x14ac:dyDescent="0.2">
      <c r="A1257" s="19"/>
      <c r="B1257" s="17"/>
      <c r="C1257" s="17"/>
      <c r="D1257" s="17"/>
    </row>
    <row r="1258" spans="1:4" x14ac:dyDescent="0.2">
      <c r="A1258" s="19"/>
      <c r="B1258" s="17"/>
      <c r="C1258" s="17"/>
      <c r="D1258" s="17"/>
    </row>
    <row r="1259" spans="1:4" x14ac:dyDescent="0.2">
      <c r="A1259" s="19"/>
      <c r="B1259" s="17"/>
      <c r="C1259" s="17"/>
      <c r="D1259" s="17"/>
    </row>
    <row r="1260" spans="1:4" x14ac:dyDescent="0.2">
      <c r="A1260" s="19"/>
      <c r="B1260" s="17"/>
      <c r="C1260" s="17"/>
      <c r="D1260" s="17"/>
    </row>
    <row r="1261" spans="1:4" x14ac:dyDescent="0.2">
      <c r="A1261" s="19"/>
      <c r="B1261" s="17"/>
      <c r="C1261" s="17"/>
      <c r="D1261" s="17"/>
    </row>
    <row r="1262" spans="1:4" x14ac:dyDescent="0.2">
      <c r="A1262" s="19"/>
      <c r="B1262" s="17"/>
      <c r="C1262" s="17"/>
      <c r="D1262" s="17"/>
    </row>
    <row r="1263" spans="1:4" x14ac:dyDescent="0.2">
      <c r="A1263" s="19"/>
      <c r="B1263" s="17"/>
      <c r="C1263" s="17"/>
      <c r="D1263" s="17"/>
    </row>
    <row r="1264" spans="1:4" x14ac:dyDescent="0.2">
      <c r="A1264" s="19"/>
      <c r="B1264" s="17"/>
      <c r="C1264" s="17"/>
      <c r="D1264" s="17"/>
    </row>
    <row r="1265" spans="1:4" x14ac:dyDescent="0.2">
      <c r="A1265" s="19"/>
      <c r="B1265" s="17"/>
      <c r="C1265" s="17"/>
      <c r="D1265" s="17"/>
    </row>
    <row r="1266" spans="1:4" x14ac:dyDescent="0.2">
      <c r="A1266" s="19"/>
      <c r="B1266" s="17"/>
      <c r="C1266" s="17"/>
      <c r="D1266" s="17"/>
    </row>
    <row r="1267" spans="1:4" x14ac:dyDescent="0.2">
      <c r="A1267" s="19"/>
      <c r="B1267" s="17"/>
      <c r="C1267" s="17"/>
      <c r="D1267" s="17"/>
    </row>
    <row r="1268" spans="1:4" x14ac:dyDescent="0.2">
      <c r="A1268" s="19"/>
      <c r="B1268" s="17"/>
      <c r="C1268" s="17"/>
      <c r="D1268" s="17"/>
    </row>
    <row r="1269" spans="1:4" x14ac:dyDescent="0.2">
      <c r="A1269" s="19"/>
      <c r="B1269" s="17"/>
      <c r="C1269" s="17"/>
      <c r="D1269" s="17"/>
    </row>
    <row r="1270" spans="1:4" x14ac:dyDescent="0.2">
      <c r="A1270" s="19"/>
      <c r="B1270" s="17"/>
      <c r="C1270" s="17"/>
      <c r="D1270" s="17"/>
    </row>
    <row r="1271" spans="1:4" x14ac:dyDescent="0.2">
      <c r="A1271" s="19"/>
      <c r="B1271" s="17"/>
      <c r="C1271" s="17"/>
      <c r="D1271" s="17"/>
    </row>
    <row r="1272" spans="1:4" x14ac:dyDescent="0.2">
      <c r="A1272" s="19"/>
      <c r="B1272" s="17"/>
      <c r="C1272" s="17"/>
      <c r="D1272" s="17"/>
    </row>
    <row r="1273" spans="1:4" x14ac:dyDescent="0.2">
      <c r="A1273" s="19"/>
      <c r="B1273" s="17"/>
      <c r="C1273" s="17"/>
      <c r="D1273" s="17"/>
    </row>
    <row r="1274" spans="1:4" x14ac:dyDescent="0.2">
      <c r="A1274" s="19"/>
      <c r="B1274" s="17"/>
      <c r="C1274" s="17"/>
      <c r="D1274" s="17"/>
    </row>
    <row r="1275" spans="1:4" x14ac:dyDescent="0.2">
      <c r="A1275" s="19"/>
      <c r="B1275" s="17"/>
      <c r="C1275" s="17"/>
      <c r="D1275" s="17"/>
    </row>
    <row r="1276" spans="1:4" x14ac:dyDescent="0.2">
      <c r="A1276" s="19"/>
      <c r="B1276" s="17"/>
      <c r="C1276" s="17"/>
      <c r="D1276" s="17"/>
    </row>
    <row r="1277" spans="1:4" x14ac:dyDescent="0.2">
      <c r="A1277" s="19"/>
      <c r="B1277" s="17"/>
      <c r="C1277" s="17"/>
      <c r="D1277" s="17"/>
    </row>
    <row r="1278" spans="1:4" x14ac:dyDescent="0.2">
      <c r="A1278" s="19"/>
      <c r="B1278" s="17"/>
      <c r="C1278" s="17"/>
      <c r="D1278" s="17"/>
    </row>
    <row r="1279" spans="1:4" x14ac:dyDescent="0.2">
      <c r="A1279" s="19"/>
      <c r="B1279" s="17"/>
      <c r="C1279" s="17"/>
      <c r="D1279" s="17"/>
    </row>
    <row r="1280" spans="1:4" x14ac:dyDescent="0.2">
      <c r="A1280" s="19"/>
      <c r="B1280" s="17"/>
      <c r="C1280" s="17"/>
      <c r="D1280" s="17"/>
    </row>
    <row r="1281" spans="1:4" x14ac:dyDescent="0.2">
      <c r="A1281" s="19"/>
      <c r="B1281" s="17"/>
      <c r="C1281" s="17"/>
      <c r="D1281" s="17"/>
    </row>
    <row r="1282" spans="1:4" x14ac:dyDescent="0.2">
      <c r="A1282" s="19"/>
      <c r="B1282" s="17"/>
      <c r="C1282" s="17"/>
      <c r="D1282" s="17"/>
    </row>
    <row r="1283" spans="1:4" x14ac:dyDescent="0.2">
      <c r="A1283" s="19"/>
      <c r="B1283" s="17"/>
      <c r="C1283" s="17"/>
      <c r="D1283" s="17"/>
    </row>
    <row r="1284" spans="1:4" x14ac:dyDescent="0.2">
      <c r="A1284" s="19"/>
      <c r="B1284" s="17"/>
      <c r="C1284" s="17"/>
      <c r="D1284" s="17"/>
    </row>
    <row r="1285" spans="1:4" x14ac:dyDescent="0.2">
      <c r="A1285" s="19"/>
      <c r="B1285" s="17"/>
      <c r="C1285" s="17"/>
      <c r="D1285" s="17"/>
    </row>
    <row r="1286" spans="1:4" x14ac:dyDescent="0.2">
      <c r="A1286" s="19"/>
      <c r="B1286" s="17"/>
      <c r="C1286" s="17"/>
      <c r="D1286" s="17"/>
    </row>
    <row r="1287" spans="1:4" x14ac:dyDescent="0.2">
      <c r="A1287" s="19"/>
      <c r="B1287" s="17"/>
      <c r="C1287" s="17"/>
      <c r="D1287" s="17"/>
    </row>
    <row r="1288" spans="1:4" x14ac:dyDescent="0.2">
      <c r="A1288" s="19"/>
      <c r="B1288" s="17"/>
      <c r="C1288" s="17"/>
      <c r="D1288" s="17"/>
    </row>
    <row r="1289" spans="1:4" x14ac:dyDescent="0.2">
      <c r="A1289" s="19"/>
      <c r="B1289" s="17"/>
      <c r="C1289" s="17"/>
      <c r="D1289" s="17"/>
    </row>
    <row r="1290" spans="1:4" x14ac:dyDescent="0.2">
      <c r="A1290" s="19"/>
      <c r="B1290" s="17"/>
      <c r="C1290" s="17"/>
      <c r="D1290" s="17"/>
    </row>
    <row r="1291" spans="1:4" x14ac:dyDescent="0.2">
      <c r="A1291" s="19"/>
      <c r="B1291" s="17"/>
      <c r="C1291" s="17"/>
      <c r="D1291" s="17"/>
    </row>
    <row r="1292" spans="1:4" x14ac:dyDescent="0.2">
      <c r="A1292" s="19"/>
      <c r="B1292" s="17"/>
      <c r="C1292" s="17"/>
      <c r="D1292" s="17"/>
    </row>
    <row r="1293" spans="1:4" x14ac:dyDescent="0.2">
      <c r="A1293" s="19"/>
      <c r="B1293" s="17"/>
      <c r="C1293" s="17"/>
      <c r="D1293" s="17"/>
    </row>
    <row r="1294" spans="1:4" x14ac:dyDescent="0.2">
      <c r="A1294" s="19"/>
      <c r="B1294" s="17"/>
      <c r="C1294" s="17"/>
      <c r="D1294" s="17"/>
    </row>
    <row r="1295" spans="1:4" x14ac:dyDescent="0.2">
      <c r="A1295" s="19"/>
      <c r="B1295" s="17"/>
      <c r="C1295" s="17"/>
      <c r="D1295" s="17"/>
    </row>
    <row r="1296" spans="1:4" x14ac:dyDescent="0.2">
      <c r="A1296" s="19"/>
      <c r="B1296" s="17"/>
      <c r="C1296" s="17"/>
      <c r="D1296" s="17"/>
    </row>
    <row r="1297" spans="1:4" x14ac:dyDescent="0.2">
      <c r="A1297" s="19"/>
      <c r="B1297" s="17"/>
      <c r="C1297" s="17"/>
      <c r="D1297" s="17"/>
    </row>
    <row r="1298" spans="1:4" x14ac:dyDescent="0.2">
      <c r="A1298" s="19"/>
      <c r="B1298" s="17"/>
      <c r="C1298" s="17"/>
      <c r="D1298" s="17"/>
    </row>
    <row r="1299" spans="1:4" x14ac:dyDescent="0.2">
      <c r="A1299" s="19"/>
      <c r="B1299" s="17"/>
      <c r="C1299" s="17"/>
      <c r="D1299" s="17"/>
    </row>
    <row r="1300" spans="1:4" x14ac:dyDescent="0.2">
      <c r="A1300" s="19"/>
      <c r="B1300" s="17"/>
      <c r="C1300" s="17"/>
      <c r="D1300" s="17"/>
    </row>
    <row r="1301" spans="1:4" x14ac:dyDescent="0.2">
      <c r="A1301" s="19"/>
      <c r="B1301" s="17"/>
      <c r="C1301" s="17"/>
      <c r="D1301" s="17"/>
    </row>
    <row r="1302" spans="1:4" x14ac:dyDescent="0.2">
      <c r="A1302" s="19"/>
      <c r="B1302" s="17"/>
      <c r="C1302" s="17"/>
      <c r="D1302" s="17"/>
    </row>
    <row r="1303" spans="1:4" x14ac:dyDescent="0.2">
      <c r="A1303" s="19"/>
      <c r="B1303" s="17"/>
      <c r="C1303" s="17"/>
      <c r="D1303" s="17"/>
    </row>
    <row r="1304" spans="1:4" x14ac:dyDescent="0.2">
      <c r="A1304" s="19"/>
      <c r="B1304" s="17"/>
      <c r="C1304" s="17"/>
      <c r="D1304" s="17"/>
    </row>
    <row r="1305" spans="1:4" x14ac:dyDescent="0.2">
      <c r="A1305" s="19"/>
      <c r="B1305" s="17"/>
      <c r="C1305" s="17"/>
      <c r="D1305" s="17"/>
    </row>
    <row r="1306" spans="1:4" x14ac:dyDescent="0.2">
      <c r="A1306" s="19"/>
      <c r="B1306" s="17"/>
      <c r="C1306" s="17"/>
      <c r="D1306" s="17"/>
    </row>
    <row r="1307" spans="1:4" x14ac:dyDescent="0.2">
      <c r="A1307" s="19"/>
      <c r="B1307" s="17"/>
      <c r="C1307" s="17"/>
      <c r="D1307" s="17"/>
    </row>
    <row r="1308" spans="1:4" x14ac:dyDescent="0.2">
      <c r="A1308" s="19"/>
      <c r="B1308" s="17"/>
      <c r="C1308" s="17"/>
      <c r="D1308" s="17"/>
    </row>
    <row r="1309" spans="1:4" x14ac:dyDescent="0.2">
      <c r="A1309" s="19"/>
      <c r="B1309" s="17"/>
      <c r="C1309" s="17"/>
      <c r="D1309" s="17"/>
    </row>
    <row r="1310" spans="1:4" x14ac:dyDescent="0.2">
      <c r="A1310" s="19"/>
      <c r="B1310" s="17"/>
      <c r="C1310" s="17"/>
      <c r="D1310" s="17"/>
    </row>
    <row r="1311" spans="1:4" x14ac:dyDescent="0.2">
      <c r="A1311" s="19"/>
      <c r="B1311" s="17"/>
      <c r="C1311" s="17"/>
      <c r="D1311" s="17"/>
    </row>
    <row r="1312" spans="1:4" x14ac:dyDescent="0.2">
      <c r="A1312" s="19"/>
      <c r="B1312" s="17"/>
      <c r="C1312" s="17"/>
      <c r="D1312" s="17"/>
    </row>
    <row r="1313" spans="1:4" x14ac:dyDescent="0.2">
      <c r="A1313" s="19"/>
      <c r="B1313" s="17"/>
      <c r="C1313" s="17"/>
      <c r="D1313" s="17"/>
    </row>
    <row r="1314" spans="1:4" x14ac:dyDescent="0.2">
      <c r="A1314" s="19"/>
      <c r="B1314" s="17"/>
      <c r="C1314" s="17"/>
      <c r="D1314" s="17"/>
    </row>
    <row r="1315" spans="1:4" x14ac:dyDescent="0.2">
      <c r="A1315" s="19"/>
      <c r="B1315" s="17"/>
      <c r="C1315" s="17"/>
      <c r="D1315" s="17"/>
    </row>
    <row r="1316" spans="1:4" x14ac:dyDescent="0.2">
      <c r="A1316" s="19"/>
      <c r="B1316" s="17"/>
      <c r="C1316" s="17"/>
      <c r="D1316" s="17"/>
    </row>
    <row r="1317" spans="1:4" x14ac:dyDescent="0.2">
      <c r="A1317" s="19"/>
      <c r="B1317" s="17"/>
      <c r="C1317" s="17"/>
      <c r="D1317" s="17"/>
    </row>
    <row r="1318" spans="1:4" x14ac:dyDescent="0.2">
      <c r="A1318" s="19"/>
      <c r="B1318" s="17"/>
      <c r="C1318" s="17"/>
      <c r="D1318" s="17"/>
    </row>
    <row r="1319" spans="1:4" x14ac:dyDescent="0.2">
      <c r="A1319" s="19"/>
      <c r="B1319" s="17"/>
      <c r="C1319" s="17"/>
      <c r="D1319" s="17"/>
    </row>
    <row r="1320" spans="1:4" x14ac:dyDescent="0.2">
      <c r="A1320" s="19"/>
      <c r="B1320" s="17"/>
      <c r="C1320" s="17"/>
      <c r="D1320" s="17"/>
    </row>
    <row r="1321" spans="1:4" x14ac:dyDescent="0.2">
      <c r="A1321" s="19"/>
      <c r="B1321" s="17"/>
      <c r="C1321" s="17"/>
      <c r="D1321" s="17"/>
    </row>
    <row r="1322" spans="1:4" x14ac:dyDescent="0.2">
      <c r="A1322" s="19"/>
      <c r="B1322" s="17"/>
      <c r="C1322" s="17"/>
      <c r="D1322" s="17"/>
    </row>
    <row r="1323" spans="1:4" x14ac:dyDescent="0.2">
      <c r="A1323" s="19"/>
      <c r="B1323" s="17"/>
      <c r="C1323" s="17"/>
      <c r="D1323" s="17"/>
    </row>
    <row r="1324" spans="1:4" x14ac:dyDescent="0.2">
      <c r="A1324" s="19"/>
      <c r="B1324" s="17"/>
      <c r="C1324" s="17"/>
      <c r="D1324" s="17"/>
    </row>
    <row r="1325" spans="1:4" x14ac:dyDescent="0.2">
      <c r="A1325" s="19"/>
      <c r="B1325" s="17"/>
      <c r="C1325" s="17"/>
      <c r="D1325" s="17"/>
    </row>
    <row r="1326" spans="1:4" x14ac:dyDescent="0.2">
      <c r="A1326" s="19"/>
      <c r="B1326" s="17"/>
      <c r="C1326" s="17"/>
      <c r="D1326" s="17"/>
    </row>
    <row r="1327" spans="1:4" x14ac:dyDescent="0.2">
      <c r="A1327" s="19"/>
      <c r="B1327" s="17"/>
      <c r="C1327" s="17"/>
      <c r="D1327" s="17"/>
    </row>
    <row r="1328" spans="1:4" x14ac:dyDescent="0.2">
      <c r="A1328" s="19"/>
      <c r="B1328" s="17"/>
      <c r="C1328" s="17"/>
      <c r="D1328" s="17"/>
    </row>
    <row r="1329" spans="1:4" x14ac:dyDescent="0.2">
      <c r="A1329" s="19"/>
      <c r="B1329" s="17"/>
      <c r="C1329" s="17"/>
      <c r="D1329" s="17"/>
    </row>
    <row r="1330" spans="1:4" x14ac:dyDescent="0.2">
      <c r="A1330" s="19"/>
      <c r="B1330" s="17"/>
      <c r="C1330" s="17"/>
      <c r="D1330" s="17"/>
    </row>
    <row r="1331" spans="1:4" x14ac:dyDescent="0.2">
      <c r="A1331" s="19"/>
      <c r="B1331" s="17"/>
      <c r="C1331" s="17"/>
      <c r="D1331" s="17"/>
    </row>
    <row r="1332" spans="1:4" x14ac:dyDescent="0.2">
      <c r="A1332" s="19"/>
      <c r="B1332" s="17"/>
      <c r="C1332" s="17"/>
      <c r="D1332" s="17"/>
    </row>
    <row r="1333" spans="1:4" x14ac:dyDescent="0.2">
      <c r="A1333" s="19"/>
      <c r="B1333" s="17"/>
      <c r="C1333" s="17"/>
      <c r="D1333" s="17"/>
    </row>
    <row r="1334" spans="1:4" x14ac:dyDescent="0.2">
      <c r="A1334" s="19"/>
      <c r="B1334" s="17"/>
      <c r="C1334" s="17"/>
      <c r="D1334" s="17"/>
    </row>
    <row r="1335" spans="1:4" x14ac:dyDescent="0.2">
      <c r="A1335" s="19"/>
      <c r="B1335" s="17"/>
      <c r="C1335" s="17"/>
      <c r="D1335" s="17"/>
    </row>
    <row r="1336" spans="1:4" x14ac:dyDescent="0.2">
      <c r="A1336" s="19"/>
      <c r="B1336" s="17"/>
      <c r="C1336" s="17"/>
      <c r="D1336" s="17"/>
    </row>
    <row r="1337" spans="1:4" x14ac:dyDescent="0.2">
      <c r="A1337" s="19"/>
      <c r="B1337" s="17"/>
      <c r="C1337" s="17"/>
      <c r="D1337" s="17"/>
    </row>
    <row r="1338" spans="1:4" x14ac:dyDescent="0.2">
      <c r="A1338" s="19"/>
      <c r="B1338" s="17"/>
      <c r="C1338" s="17"/>
      <c r="D1338" s="17"/>
    </row>
    <row r="1339" spans="1:4" x14ac:dyDescent="0.2">
      <c r="A1339" s="19"/>
      <c r="B1339" s="17"/>
      <c r="C1339" s="17"/>
      <c r="D1339" s="17"/>
    </row>
    <row r="1340" spans="1:4" x14ac:dyDescent="0.2">
      <c r="A1340" s="19"/>
      <c r="B1340" s="17"/>
      <c r="C1340" s="17"/>
      <c r="D1340" s="17"/>
    </row>
    <row r="1341" spans="1:4" x14ac:dyDescent="0.2">
      <c r="A1341" s="19"/>
      <c r="B1341" s="17"/>
      <c r="C1341" s="17"/>
      <c r="D1341" s="17"/>
    </row>
    <row r="1342" spans="1:4" x14ac:dyDescent="0.2">
      <c r="A1342" s="19"/>
      <c r="B1342" s="17"/>
      <c r="C1342" s="17"/>
      <c r="D1342" s="17"/>
    </row>
    <row r="1343" spans="1:4" x14ac:dyDescent="0.2">
      <c r="A1343" s="19"/>
      <c r="B1343" s="17"/>
      <c r="C1343" s="17"/>
      <c r="D1343" s="17"/>
    </row>
    <row r="1344" spans="1:4" x14ac:dyDescent="0.2">
      <c r="A1344" s="19"/>
      <c r="B1344" s="17"/>
      <c r="C1344" s="17"/>
      <c r="D1344" s="17"/>
    </row>
    <row r="1345" spans="1:4" x14ac:dyDescent="0.2">
      <c r="A1345" s="19"/>
      <c r="B1345" s="17"/>
      <c r="C1345" s="17"/>
      <c r="D1345" s="17"/>
    </row>
    <row r="1346" spans="1:4" x14ac:dyDescent="0.2">
      <c r="A1346" s="19"/>
      <c r="B1346" s="17"/>
      <c r="C1346" s="17"/>
      <c r="D1346" s="17"/>
    </row>
    <row r="1347" spans="1:4" x14ac:dyDescent="0.2">
      <c r="A1347" s="19"/>
      <c r="B1347" s="17"/>
      <c r="C1347" s="17"/>
      <c r="D1347" s="17"/>
    </row>
    <row r="1348" spans="1:4" x14ac:dyDescent="0.2">
      <c r="A1348" s="19"/>
      <c r="B1348" s="17"/>
      <c r="C1348" s="17"/>
      <c r="D1348" s="17"/>
    </row>
    <row r="1349" spans="1:4" x14ac:dyDescent="0.2">
      <c r="A1349" s="19"/>
      <c r="B1349" s="17"/>
      <c r="C1349" s="17"/>
      <c r="D1349" s="17"/>
    </row>
    <row r="1350" spans="1:4" x14ac:dyDescent="0.2">
      <c r="A1350" s="19"/>
      <c r="B1350" s="17"/>
      <c r="C1350" s="17"/>
      <c r="D1350" s="17"/>
    </row>
    <row r="1351" spans="1:4" x14ac:dyDescent="0.2">
      <c r="A1351" s="19"/>
      <c r="B1351" s="17"/>
      <c r="C1351" s="17"/>
      <c r="D1351" s="17"/>
    </row>
    <row r="1352" spans="1:4" x14ac:dyDescent="0.2">
      <c r="A1352" s="19"/>
      <c r="B1352" s="17"/>
      <c r="C1352" s="17"/>
      <c r="D1352" s="17"/>
    </row>
    <row r="1353" spans="1:4" x14ac:dyDescent="0.2">
      <c r="A1353" s="19"/>
      <c r="B1353" s="17"/>
      <c r="C1353" s="17"/>
      <c r="D1353" s="17"/>
    </row>
    <row r="1354" spans="1:4" x14ac:dyDescent="0.2">
      <c r="A1354" s="19"/>
      <c r="B1354" s="17"/>
      <c r="C1354" s="17"/>
      <c r="D1354" s="17"/>
    </row>
    <row r="1355" spans="1:4" x14ac:dyDescent="0.2">
      <c r="A1355" s="19"/>
      <c r="B1355" s="17"/>
      <c r="C1355" s="17"/>
      <c r="D1355" s="17"/>
    </row>
    <row r="1356" spans="1:4" x14ac:dyDescent="0.2">
      <c r="A1356" s="19"/>
      <c r="B1356" s="17"/>
      <c r="C1356" s="17"/>
      <c r="D1356" s="17"/>
    </row>
    <row r="1357" spans="1:4" x14ac:dyDescent="0.2">
      <c r="A1357" s="19"/>
      <c r="B1357" s="17"/>
      <c r="C1357" s="17"/>
      <c r="D1357" s="17"/>
    </row>
    <row r="1358" spans="1:4" x14ac:dyDescent="0.2">
      <c r="A1358" s="19"/>
      <c r="B1358" s="17"/>
      <c r="C1358" s="17"/>
      <c r="D1358" s="17"/>
    </row>
    <row r="1359" spans="1:4" x14ac:dyDescent="0.2">
      <c r="A1359" s="19"/>
      <c r="B1359" s="17"/>
      <c r="C1359" s="17"/>
      <c r="D1359" s="17"/>
    </row>
    <row r="1360" spans="1:4" x14ac:dyDescent="0.2">
      <c r="A1360" s="19"/>
      <c r="B1360" s="17"/>
      <c r="C1360" s="17"/>
      <c r="D1360" s="17"/>
    </row>
    <row r="1361" spans="1:4" x14ac:dyDescent="0.2">
      <c r="A1361" s="19"/>
      <c r="B1361" s="17"/>
      <c r="C1361" s="17"/>
      <c r="D1361" s="17"/>
    </row>
    <row r="1362" spans="1:4" x14ac:dyDescent="0.2">
      <c r="A1362" s="19"/>
      <c r="B1362" s="17"/>
      <c r="C1362" s="17"/>
      <c r="D1362" s="17"/>
    </row>
    <row r="1363" spans="1:4" x14ac:dyDescent="0.2">
      <c r="A1363" s="19"/>
      <c r="B1363" s="17"/>
      <c r="C1363" s="17"/>
      <c r="D1363" s="17"/>
    </row>
    <row r="1364" spans="1:4" x14ac:dyDescent="0.2">
      <c r="A1364" s="19"/>
      <c r="B1364" s="17"/>
      <c r="C1364" s="17"/>
      <c r="D1364" s="17"/>
    </row>
    <row r="1365" spans="1:4" x14ac:dyDescent="0.2">
      <c r="A1365" s="19"/>
      <c r="B1365" s="17"/>
      <c r="C1365" s="17"/>
      <c r="D1365" s="17"/>
    </row>
    <row r="1366" spans="1:4" x14ac:dyDescent="0.2">
      <c r="A1366" s="19"/>
      <c r="B1366" s="17"/>
      <c r="C1366" s="17"/>
      <c r="D1366" s="17"/>
    </row>
    <row r="1367" spans="1:4" x14ac:dyDescent="0.2">
      <c r="A1367" s="19"/>
      <c r="B1367" s="17"/>
      <c r="C1367" s="17"/>
      <c r="D1367" s="17"/>
    </row>
    <row r="1368" spans="1:4" x14ac:dyDescent="0.2">
      <c r="A1368" s="19"/>
      <c r="B1368" s="17"/>
      <c r="C1368" s="17"/>
      <c r="D1368" s="17"/>
    </row>
    <row r="1369" spans="1:4" x14ac:dyDescent="0.2">
      <c r="A1369" s="19"/>
      <c r="B1369" s="17"/>
      <c r="C1369" s="17"/>
      <c r="D1369" s="17"/>
    </row>
    <row r="1370" spans="1:4" x14ac:dyDescent="0.2">
      <c r="A1370" s="19"/>
      <c r="B1370" s="17"/>
      <c r="C1370" s="17"/>
      <c r="D1370" s="17"/>
    </row>
    <row r="1371" spans="1:4" x14ac:dyDescent="0.2">
      <c r="A1371" s="19"/>
      <c r="B1371" s="17"/>
      <c r="C1371" s="17"/>
      <c r="D1371" s="17"/>
    </row>
    <row r="1372" spans="1:4" x14ac:dyDescent="0.2">
      <c r="A1372" s="19"/>
      <c r="B1372" s="17"/>
      <c r="C1372" s="17"/>
      <c r="D1372" s="17"/>
    </row>
    <row r="1373" spans="1:4" x14ac:dyDescent="0.2">
      <c r="A1373" s="19"/>
      <c r="B1373" s="17"/>
      <c r="C1373" s="17"/>
      <c r="D1373" s="17"/>
    </row>
    <row r="1374" spans="1:4" x14ac:dyDescent="0.2">
      <c r="A1374" s="19"/>
      <c r="B1374" s="17"/>
      <c r="C1374" s="17"/>
      <c r="D1374" s="17"/>
    </row>
    <row r="1375" spans="1:4" x14ac:dyDescent="0.2">
      <c r="A1375" s="19"/>
      <c r="B1375" s="17"/>
      <c r="C1375" s="17"/>
      <c r="D1375" s="17"/>
    </row>
    <row r="1376" spans="1:4" x14ac:dyDescent="0.2">
      <c r="A1376" s="19"/>
      <c r="B1376" s="17"/>
      <c r="C1376" s="17"/>
      <c r="D1376" s="17"/>
    </row>
    <row r="1377" spans="1:4" x14ac:dyDescent="0.2">
      <c r="A1377" s="19"/>
      <c r="B1377" s="17"/>
      <c r="C1377" s="17"/>
      <c r="D1377" s="17"/>
    </row>
    <row r="1378" spans="1:4" x14ac:dyDescent="0.2">
      <c r="A1378" s="19"/>
      <c r="B1378" s="17"/>
      <c r="C1378" s="17"/>
      <c r="D1378" s="17"/>
    </row>
    <row r="1379" spans="1:4" x14ac:dyDescent="0.2">
      <c r="A1379" s="19"/>
      <c r="B1379" s="17"/>
      <c r="C1379" s="17"/>
      <c r="D1379" s="17"/>
    </row>
    <row r="1380" spans="1:4" x14ac:dyDescent="0.2">
      <c r="A1380" s="19"/>
      <c r="B1380" s="17"/>
      <c r="C1380" s="17"/>
      <c r="D1380" s="17"/>
    </row>
    <row r="1381" spans="1:4" x14ac:dyDescent="0.2">
      <c r="A1381" s="19"/>
      <c r="B1381" s="17"/>
      <c r="C1381" s="17"/>
      <c r="D1381" s="17"/>
    </row>
    <row r="1382" spans="1:4" x14ac:dyDescent="0.2">
      <c r="A1382" s="19"/>
      <c r="B1382" s="17"/>
      <c r="C1382" s="17"/>
      <c r="D1382" s="17"/>
    </row>
    <row r="1383" spans="1:4" x14ac:dyDescent="0.2">
      <c r="A1383" s="19"/>
      <c r="B1383" s="17"/>
      <c r="C1383" s="17"/>
      <c r="D1383" s="17"/>
    </row>
    <row r="1384" spans="1:4" x14ac:dyDescent="0.2">
      <c r="A1384" s="19"/>
      <c r="B1384" s="17"/>
      <c r="C1384" s="17"/>
      <c r="D1384" s="17"/>
    </row>
    <row r="1385" spans="1:4" x14ac:dyDescent="0.2">
      <c r="A1385" s="19"/>
      <c r="B1385" s="17"/>
      <c r="C1385" s="17"/>
      <c r="D1385" s="17"/>
    </row>
    <row r="1386" spans="1:4" x14ac:dyDescent="0.2">
      <c r="A1386" s="19"/>
      <c r="B1386" s="17"/>
      <c r="C1386" s="17"/>
      <c r="D1386" s="17"/>
    </row>
    <row r="1387" spans="1:4" x14ac:dyDescent="0.2">
      <c r="A1387" s="19"/>
      <c r="B1387" s="17"/>
      <c r="C1387" s="17"/>
      <c r="D1387" s="17"/>
    </row>
    <row r="1388" spans="1:4" x14ac:dyDescent="0.2">
      <c r="A1388" s="19"/>
      <c r="B1388" s="17"/>
      <c r="C1388" s="17"/>
      <c r="D1388" s="17"/>
    </row>
    <row r="1389" spans="1:4" x14ac:dyDescent="0.2">
      <c r="A1389" s="19"/>
      <c r="B1389" s="17"/>
      <c r="C1389" s="17"/>
      <c r="D1389" s="17"/>
    </row>
    <row r="1390" spans="1:4" x14ac:dyDescent="0.2">
      <c r="A1390" s="19"/>
      <c r="B1390" s="17"/>
      <c r="C1390" s="17"/>
      <c r="D1390" s="17"/>
    </row>
    <row r="1391" spans="1:4" x14ac:dyDescent="0.2">
      <c r="A1391" s="19"/>
      <c r="B1391" s="17"/>
      <c r="C1391" s="17"/>
      <c r="D1391" s="17"/>
    </row>
    <row r="1392" spans="1:4" x14ac:dyDescent="0.2">
      <c r="A1392" s="19"/>
      <c r="B1392" s="17"/>
      <c r="C1392" s="17"/>
      <c r="D1392" s="17"/>
    </row>
    <row r="1393" spans="1:4" x14ac:dyDescent="0.2">
      <c r="A1393" s="19"/>
      <c r="B1393" s="17"/>
      <c r="C1393" s="17"/>
      <c r="D1393" s="17"/>
    </row>
    <row r="1394" spans="1:4" x14ac:dyDescent="0.2">
      <c r="A1394" s="19"/>
      <c r="B1394" s="17"/>
      <c r="C1394" s="17"/>
      <c r="D1394" s="17"/>
    </row>
    <row r="1395" spans="1:4" x14ac:dyDescent="0.2">
      <c r="A1395" s="19"/>
      <c r="B1395" s="17"/>
      <c r="C1395" s="17"/>
      <c r="D1395" s="17"/>
    </row>
    <row r="1396" spans="1:4" x14ac:dyDescent="0.2">
      <c r="A1396" s="19"/>
      <c r="B1396" s="17"/>
      <c r="C1396" s="17"/>
      <c r="D1396" s="17"/>
    </row>
    <row r="1397" spans="1:4" x14ac:dyDescent="0.2">
      <c r="A1397" s="19"/>
      <c r="B1397" s="17"/>
      <c r="C1397" s="17"/>
      <c r="D1397" s="17"/>
    </row>
    <row r="1398" spans="1:4" x14ac:dyDescent="0.2">
      <c r="A1398" s="19"/>
      <c r="B1398" s="17"/>
      <c r="C1398" s="17"/>
      <c r="D1398" s="17"/>
    </row>
    <row r="1399" spans="1:4" x14ac:dyDescent="0.2">
      <c r="A1399" s="19"/>
      <c r="B1399" s="17"/>
      <c r="C1399" s="17"/>
      <c r="D1399" s="17"/>
    </row>
    <row r="1400" spans="1:4" x14ac:dyDescent="0.2">
      <c r="A1400" s="19"/>
      <c r="B1400" s="17"/>
      <c r="C1400" s="17"/>
      <c r="D1400" s="17"/>
    </row>
    <row r="1401" spans="1:4" x14ac:dyDescent="0.2">
      <c r="A1401" s="19"/>
      <c r="B1401" s="17"/>
      <c r="C1401" s="17"/>
      <c r="D1401" s="17"/>
    </row>
  </sheetData>
  <sortState ref="B3:G37">
    <sortCondition ref="G3:G37"/>
  </sortState>
  <mergeCells count="1">
    <mergeCell ref="A1:G1"/>
  </mergeCells>
  <printOptions horizontalCentered="1"/>
  <pageMargins left="0.42" right="0.44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zoomScaleNormal="100" workbookViewId="0">
      <selection activeCell="C4" sqref="C4"/>
    </sheetView>
  </sheetViews>
  <sheetFormatPr defaultRowHeight="12.75" x14ac:dyDescent="0.2"/>
  <cols>
    <col min="1" max="1" width="8.42578125" style="57" customWidth="1"/>
    <col min="2" max="2" width="10.85546875" style="58" bestFit="1" customWidth="1"/>
    <col min="3" max="3" width="14" style="58" bestFit="1" customWidth="1"/>
    <col min="4" max="4" width="22.5703125" style="58" customWidth="1"/>
    <col min="5" max="5" width="7.140625" style="7" bestFit="1" customWidth="1"/>
    <col min="6" max="6" width="7.140625" style="43" customWidth="1"/>
    <col min="7" max="7" width="14" style="58" bestFit="1" customWidth="1"/>
    <col min="8" max="8" width="6.85546875" style="43" bestFit="1" customWidth="1"/>
    <col min="9" max="9" width="12.28515625" style="7" bestFit="1" customWidth="1"/>
    <col min="10" max="10" width="11.7109375" style="7" bestFit="1" customWidth="1"/>
    <col min="11" max="12" width="11.7109375" style="7" customWidth="1"/>
    <col min="13" max="13" width="9.140625" style="7"/>
    <col min="14" max="14" width="8.28515625" style="7" customWidth="1"/>
    <col min="15" max="22" width="9.140625" style="7"/>
    <col min="23" max="23" width="13.42578125" style="7" customWidth="1"/>
    <col min="24" max="24" width="10.42578125" style="7" bestFit="1" customWidth="1"/>
    <col min="25" max="16384" width="9.140625" style="7"/>
  </cols>
  <sheetData>
    <row r="1" spans="1:24" s="71" customFormat="1" x14ac:dyDescent="0.2">
      <c r="A1" s="71" t="s">
        <v>10</v>
      </c>
      <c r="B1" s="74" t="s">
        <v>0</v>
      </c>
      <c r="C1" s="74"/>
      <c r="D1" s="71" t="s">
        <v>13</v>
      </c>
      <c r="E1" s="71" t="s">
        <v>11</v>
      </c>
      <c r="F1" s="71" t="s">
        <v>12</v>
      </c>
      <c r="G1" s="71" t="s">
        <v>4</v>
      </c>
      <c r="H1" s="71" t="s">
        <v>10</v>
      </c>
      <c r="I1" s="74" t="s">
        <v>0</v>
      </c>
      <c r="J1" s="74"/>
      <c r="K1" s="71" t="s">
        <v>47</v>
      </c>
      <c r="L1" s="71" t="s">
        <v>48</v>
      </c>
      <c r="M1" s="71" t="s">
        <v>6</v>
      </c>
      <c r="N1" s="71" t="s">
        <v>2</v>
      </c>
      <c r="O1" s="71" t="s">
        <v>5</v>
      </c>
      <c r="P1" s="71" t="s">
        <v>7</v>
      </c>
      <c r="Q1" s="71" t="s">
        <v>47</v>
      </c>
      <c r="R1" s="71" t="s">
        <v>48</v>
      </c>
      <c r="S1" s="71" t="s">
        <v>8</v>
      </c>
      <c r="T1" s="71" t="s">
        <v>2</v>
      </c>
      <c r="U1" s="71" t="s">
        <v>5</v>
      </c>
      <c r="V1" s="71" t="s">
        <v>9</v>
      </c>
      <c r="W1" s="71" t="s">
        <v>19</v>
      </c>
      <c r="X1" s="71" t="s">
        <v>3</v>
      </c>
    </row>
    <row r="2" spans="1:24" x14ac:dyDescent="0.2">
      <c r="A2" s="57">
        <f>Competitors!A2</f>
        <v>1</v>
      </c>
      <c r="B2" s="58" t="str">
        <f>Competitors!B2</f>
        <v>Folsom</v>
      </c>
      <c r="C2" s="58" t="str">
        <f>Competitors!C2</f>
        <v>Larry</v>
      </c>
      <c r="D2" s="58" t="str">
        <f>Competitors!D2</f>
        <v>Leon County S.O.</v>
      </c>
      <c r="E2" s="7">
        <f>Competitors!H2</f>
        <v>0</v>
      </c>
      <c r="F2" s="43">
        <f>Competitors!F2</f>
        <v>7</v>
      </c>
      <c r="G2" s="61">
        <f>X2</f>
        <v>304.25</v>
      </c>
      <c r="H2" s="60">
        <f>A2</f>
        <v>1</v>
      </c>
      <c r="I2" s="7" t="str">
        <f>B2</f>
        <v>Folsom</v>
      </c>
      <c r="J2" s="7" t="str">
        <f>C2</f>
        <v>Larry</v>
      </c>
      <c r="K2" s="20">
        <v>2</v>
      </c>
      <c r="L2" s="20">
        <v>39.409999999999997</v>
      </c>
      <c r="M2" s="7">
        <f>(K2*60)+L2</f>
        <v>159.41</v>
      </c>
      <c r="N2" s="20"/>
      <c r="O2" s="7">
        <f>IF(N2=0,5,0)</f>
        <v>5</v>
      </c>
      <c r="P2" s="7">
        <f>M2+N2-O2</f>
        <v>154.41</v>
      </c>
      <c r="Q2" s="20">
        <v>2</v>
      </c>
      <c r="R2" s="20">
        <v>39.840000000000003</v>
      </c>
      <c r="S2" s="7">
        <f>(Q2*60)+R2</f>
        <v>159.84</v>
      </c>
      <c r="T2" s="20"/>
      <c r="U2" s="7">
        <f>IF(T2=0,5,0)</f>
        <v>5</v>
      </c>
      <c r="V2" s="7">
        <f>S2+T2-U2</f>
        <v>154.84</v>
      </c>
      <c r="W2" s="7">
        <f>IF(O2+U2=10,15,(O2+U2))</f>
        <v>15</v>
      </c>
      <c r="X2" s="7">
        <f>M2+N2+S2+T2-W2</f>
        <v>304.25</v>
      </c>
    </row>
    <row r="3" spans="1:24" x14ac:dyDescent="0.2">
      <c r="A3" s="57">
        <f>Competitors!A3</f>
        <v>2</v>
      </c>
      <c r="B3" s="58" t="str">
        <f>Competitors!B3</f>
        <v>Varble</v>
      </c>
      <c r="C3" s="58" t="str">
        <f>Competitors!C3</f>
        <v>Robert</v>
      </c>
      <c r="D3" s="58" t="str">
        <f>Competitors!D3</f>
        <v>Tallahassee Police Dept.</v>
      </c>
      <c r="E3" s="7">
        <f>Competitors!H3</f>
        <v>0</v>
      </c>
      <c r="F3" s="43">
        <f>Competitors!F3</f>
        <v>7</v>
      </c>
      <c r="G3" s="61">
        <f t="shared" ref="G3:G36" si="0">X3</f>
        <v>421.32</v>
      </c>
      <c r="H3" s="60">
        <f t="shared" ref="H3:H36" si="1">A3</f>
        <v>2</v>
      </c>
      <c r="I3" s="7" t="str">
        <f t="shared" ref="I3:I36" si="2">B3</f>
        <v>Varble</v>
      </c>
      <c r="J3" s="7" t="str">
        <f t="shared" ref="J3:J36" si="3">C3</f>
        <v>Robert</v>
      </c>
      <c r="K3" s="20">
        <v>3</v>
      </c>
      <c r="L3" s="20">
        <v>21.32</v>
      </c>
      <c r="M3" s="7">
        <f t="shared" ref="M3:M36" si="4">(K3*60)+L3</f>
        <v>201.32</v>
      </c>
      <c r="N3" s="20">
        <v>17</v>
      </c>
      <c r="O3" s="7">
        <f>IF(N3=0,5,0)</f>
        <v>0</v>
      </c>
      <c r="P3" s="7">
        <f>M3+N3-O3</f>
        <v>218.32</v>
      </c>
      <c r="Q3" s="20">
        <v>3</v>
      </c>
      <c r="R3" s="20">
        <v>9</v>
      </c>
      <c r="S3" s="7">
        <f t="shared" ref="S3:S36" si="5">(Q3*60)+R3</f>
        <v>189</v>
      </c>
      <c r="T3" s="20">
        <v>14</v>
      </c>
      <c r="U3" s="7">
        <f t="shared" ref="U3:U36" si="6">IF(T3=0,5,0)</f>
        <v>0</v>
      </c>
      <c r="V3" s="7">
        <f t="shared" ref="V3:V36" si="7">S3+T3-U3</f>
        <v>203</v>
      </c>
      <c r="W3" s="7">
        <f t="shared" ref="W3:W36" si="8">IF(O3+U3=10,15,(O3+U3))</f>
        <v>0</v>
      </c>
      <c r="X3" s="7">
        <f t="shared" ref="X3:X36" si="9">M3+N3+S3+T3-W3</f>
        <v>421.32</v>
      </c>
    </row>
    <row r="4" spans="1:24" x14ac:dyDescent="0.2">
      <c r="A4" s="57">
        <f>Competitors!A4</f>
        <v>3</v>
      </c>
      <c r="B4" s="58" t="str">
        <f>Competitors!B4</f>
        <v>Yancy</v>
      </c>
      <c r="C4" s="58" t="str">
        <f>Competitors!C4</f>
        <v>James</v>
      </c>
      <c r="D4" s="58" t="str">
        <f>Competitors!D4</f>
        <v>Alachua County S. O.</v>
      </c>
      <c r="E4" s="7">
        <f>Competitors!H4</f>
        <v>0</v>
      </c>
      <c r="F4" s="43">
        <f>Competitors!F4</f>
        <v>5</v>
      </c>
      <c r="G4" s="61">
        <f t="shared" si="0"/>
        <v>407.03</v>
      </c>
      <c r="H4" s="60">
        <f t="shared" si="1"/>
        <v>3</v>
      </c>
      <c r="I4" s="7" t="str">
        <f t="shared" si="2"/>
        <v>Yancy</v>
      </c>
      <c r="J4" s="7" t="str">
        <f t="shared" si="3"/>
        <v>James</v>
      </c>
      <c r="K4" s="20">
        <v>3</v>
      </c>
      <c r="L4" s="20">
        <v>13.06</v>
      </c>
      <c r="M4" s="7">
        <f t="shared" si="4"/>
        <v>193.06</v>
      </c>
      <c r="N4" s="20">
        <v>14</v>
      </c>
      <c r="O4" s="7">
        <f t="shared" ref="O4:O36" si="10">IF(N4=0,5,0)</f>
        <v>0</v>
      </c>
      <c r="P4" s="7">
        <f t="shared" ref="P4:P36" si="11">M4+N4-O4</f>
        <v>207.06</v>
      </c>
      <c r="Q4" s="20">
        <v>3</v>
      </c>
      <c r="R4" s="20">
        <v>8.9700000000000006</v>
      </c>
      <c r="S4" s="7">
        <f t="shared" si="5"/>
        <v>188.97</v>
      </c>
      <c r="T4" s="20">
        <v>11</v>
      </c>
      <c r="U4" s="7">
        <f t="shared" si="6"/>
        <v>0</v>
      </c>
      <c r="V4" s="7">
        <f t="shared" si="7"/>
        <v>199.97</v>
      </c>
      <c r="W4" s="7">
        <f t="shared" si="8"/>
        <v>0</v>
      </c>
      <c r="X4" s="7">
        <f t="shared" si="9"/>
        <v>407.03</v>
      </c>
    </row>
    <row r="5" spans="1:24" x14ac:dyDescent="0.2">
      <c r="A5" s="57">
        <f>Competitors!A5</f>
        <v>4</v>
      </c>
      <c r="B5" s="58" t="str">
        <f>Competitors!B5</f>
        <v>Pittman</v>
      </c>
      <c r="C5" s="58" t="str">
        <f>Competitors!C5</f>
        <v>James</v>
      </c>
      <c r="D5" s="58" t="str">
        <f>Competitors!D5</f>
        <v>Leon County S.O.</v>
      </c>
      <c r="E5" s="7">
        <f>Competitors!H5</f>
        <v>0</v>
      </c>
      <c r="F5" s="43">
        <f>Competitors!F5</f>
        <v>4</v>
      </c>
      <c r="G5" s="61">
        <f t="shared" si="0"/>
        <v>320.01</v>
      </c>
      <c r="H5" s="60">
        <f t="shared" si="1"/>
        <v>4</v>
      </c>
      <c r="I5" s="7" t="str">
        <f t="shared" si="2"/>
        <v>Pittman</v>
      </c>
      <c r="J5" s="7" t="str">
        <f t="shared" si="3"/>
        <v>James</v>
      </c>
      <c r="K5" s="20">
        <v>2</v>
      </c>
      <c r="L5" s="20">
        <v>50.41</v>
      </c>
      <c r="M5" s="7">
        <f t="shared" si="4"/>
        <v>170.41</v>
      </c>
      <c r="N5" s="20"/>
      <c r="O5" s="7">
        <f t="shared" si="10"/>
        <v>5</v>
      </c>
      <c r="P5" s="7">
        <f t="shared" si="11"/>
        <v>165.41</v>
      </c>
      <c r="Q5" s="20">
        <v>2</v>
      </c>
      <c r="R5" s="20">
        <v>44.6</v>
      </c>
      <c r="S5" s="7">
        <f t="shared" si="5"/>
        <v>164.6</v>
      </c>
      <c r="T5" s="20"/>
      <c r="U5" s="7">
        <f t="shared" si="6"/>
        <v>5</v>
      </c>
      <c r="V5" s="7">
        <f t="shared" si="7"/>
        <v>159.6</v>
      </c>
      <c r="W5" s="7">
        <f t="shared" si="8"/>
        <v>15</v>
      </c>
      <c r="X5" s="7">
        <f t="shared" si="9"/>
        <v>320.01</v>
      </c>
    </row>
    <row r="6" spans="1:24" x14ac:dyDescent="0.2">
      <c r="A6" s="57">
        <f>Competitors!A6</f>
        <v>5</v>
      </c>
      <c r="B6" s="58" t="str">
        <f>Competitors!B6</f>
        <v>Behel</v>
      </c>
      <c r="C6" s="58" t="str">
        <f>Competitors!C6</f>
        <v>Jeremy</v>
      </c>
      <c r="D6" s="58" t="str">
        <f>Competitors!D6</f>
        <v>Muscle Shoals P.D.</v>
      </c>
      <c r="E6" s="7">
        <f>Competitors!H6</f>
        <v>0</v>
      </c>
      <c r="F6" s="43">
        <f>Competitors!F6</f>
        <v>4</v>
      </c>
      <c r="G6" s="61">
        <f t="shared" si="0"/>
        <v>353.28</v>
      </c>
      <c r="H6" s="60">
        <f t="shared" si="1"/>
        <v>5</v>
      </c>
      <c r="I6" s="7" t="str">
        <f t="shared" si="2"/>
        <v>Behel</v>
      </c>
      <c r="J6" s="7" t="str">
        <f t="shared" si="3"/>
        <v>Jeremy</v>
      </c>
      <c r="K6" s="20">
        <v>2</v>
      </c>
      <c r="L6" s="20">
        <v>42.03</v>
      </c>
      <c r="M6" s="7">
        <f t="shared" si="4"/>
        <v>162.03</v>
      </c>
      <c r="N6" s="20">
        <v>1</v>
      </c>
      <c r="O6" s="7">
        <f t="shared" si="10"/>
        <v>0</v>
      </c>
      <c r="P6" s="7">
        <f t="shared" si="11"/>
        <v>163.03</v>
      </c>
      <c r="Q6" s="20">
        <v>2</v>
      </c>
      <c r="R6" s="20">
        <v>58.25</v>
      </c>
      <c r="S6" s="7">
        <f t="shared" si="5"/>
        <v>178.25</v>
      </c>
      <c r="T6" s="20">
        <v>12</v>
      </c>
      <c r="U6" s="7">
        <f t="shared" si="6"/>
        <v>0</v>
      </c>
      <c r="V6" s="7">
        <f t="shared" si="7"/>
        <v>190.25</v>
      </c>
      <c r="W6" s="7">
        <f t="shared" si="8"/>
        <v>0</v>
      </c>
      <c r="X6" s="7">
        <f t="shared" si="9"/>
        <v>353.28</v>
      </c>
    </row>
    <row r="7" spans="1:24" x14ac:dyDescent="0.2">
      <c r="A7" s="57">
        <f>Competitors!A7</f>
        <v>6</v>
      </c>
      <c r="B7" s="58" t="str">
        <f>Competitors!B7</f>
        <v>Smith</v>
      </c>
      <c r="C7" s="58" t="str">
        <f>Competitors!C7</f>
        <v>Jimmie</v>
      </c>
      <c r="D7" s="58" t="str">
        <f>Competitors!D7</f>
        <v>Orange County S.O.</v>
      </c>
      <c r="E7" s="7">
        <f>Competitors!H7</f>
        <v>0</v>
      </c>
      <c r="F7" s="43">
        <f>Competitors!F7</f>
        <v>2</v>
      </c>
      <c r="G7" s="61">
        <f t="shared" si="0"/>
        <v>271.06</v>
      </c>
      <c r="H7" s="60">
        <f t="shared" si="1"/>
        <v>6</v>
      </c>
      <c r="I7" s="7" t="str">
        <f t="shared" si="2"/>
        <v>Smith</v>
      </c>
      <c r="J7" s="7" t="str">
        <f t="shared" si="3"/>
        <v>Jimmie</v>
      </c>
      <c r="K7" s="20">
        <v>2</v>
      </c>
      <c r="L7" s="20">
        <v>22.44</v>
      </c>
      <c r="M7" s="7">
        <f t="shared" si="4"/>
        <v>142.44</v>
      </c>
      <c r="N7" s="20"/>
      <c r="O7" s="7">
        <f t="shared" si="10"/>
        <v>5</v>
      </c>
      <c r="P7" s="7">
        <f t="shared" si="11"/>
        <v>137.44</v>
      </c>
      <c r="Q7" s="20">
        <v>2</v>
      </c>
      <c r="R7" s="20">
        <v>23.62</v>
      </c>
      <c r="S7" s="7">
        <f t="shared" si="5"/>
        <v>143.62</v>
      </c>
      <c r="T7" s="20"/>
      <c r="U7" s="7">
        <f t="shared" si="6"/>
        <v>5</v>
      </c>
      <c r="V7" s="7">
        <f t="shared" si="7"/>
        <v>138.62</v>
      </c>
      <c r="W7" s="7">
        <f t="shared" si="8"/>
        <v>15</v>
      </c>
      <c r="X7" s="7">
        <f t="shared" si="9"/>
        <v>271.06</v>
      </c>
    </row>
    <row r="8" spans="1:24" x14ac:dyDescent="0.2">
      <c r="A8" s="57">
        <f>Competitors!A8</f>
        <v>7</v>
      </c>
      <c r="B8" s="58" t="str">
        <f>Competitors!B8</f>
        <v>Smith</v>
      </c>
      <c r="C8" s="58" t="str">
        <f>Competitors!C8</f>
        <v>Pat</v>
      </c>
      <c r="D8" s="58" t="str">
        <f>Competitors!D8</f>
        <v>Seminole County S.O.</v>
      </c>
      <c r="E8" s="7">
        <f>Competitors!H8</f>
        <v>0</v>
      </c>
      <c r="F8" s="43">
        <f>Competitors!F8</f>
        <v>3</v>
      </c>
      <c r="G8" s="61">
        <f t="shared" si="0"/>
        <v>269.31</v>
      </c>
      <c r="H8" s="60">
        <f t="shared" si="1"/>
        <v>7</v>
      </c>
      <c r="I8" s="7" t="str">
        <f t="shared" si="2"/>
        <v>Smith</v>
      </c>
      <c r="J8" s="7" t="str">
        <f t="shared" si="3"/>
        <v>Pat</v>
      </c>
      <c r="K8" s="20">
        <v>2</v>
      </c>
      <c r="L8" s="20">
        <v>22.59</v>
      </c>
      <c r="M8" s="7">
        <f t="shared" si="4"/>
        <v>142.59</v>
      </c>
      <c r="N8" s="20"/>
      <c r="O8" s="7">
        <f t="shared" si="10"/>
        <v>5</v>
      </c>
      <c r="P8" s="7">
        <f t="shared" si="11"/>
        <v>137.59</v>
      </c>
      <c r="Q8" s="20">
        <v>2</v>
      </c>
      <c r="R8" s="20">
        <v>21.72</v>
      </c>
      <c r="S8" s="7">
        <f t="shared" si="5"/>
        <v>141.72</v>
      </c>
      <c r="T8" s="20"/>
      <c r="U8" s="7">
        <f t="shared" si="6"/>
        <v>5</v>
      </c>
      <c r="V8" s="7">
        <f t="shared" si="7"/>
        <v>136.72</v>
      </c>
      <c r="W8" s="7">
        <f>IF(O8+U8=10,15,(O8+U8))</f>
        <v>15</v>
      </c>
      <c r="X8" s="7">
        <f t="shared" si="9"/>
        <v>269.31</v>
      </c>
    </row>
    <row r="9" spans="1:24" x14ac:dyDescent="0.2">
      <c r="A9" s="57">
        <f>Competitors!A9</f>
        <v>8</v>
      </c>
      <c r="B9" s="58" t="str">
        <f>Competitors!B9</f>
        <v>Lappas</v>
      </c>
      <c r="C9" s="58" t="str">
        <f>Competitors!C9</f>
        <v>Michael</v>
      </c>
      <c r="D9" s="58" t="str">
        <f>Competitors!D9</f>
        <v>Orange County S.O.</v>
      </c>
      <c r="E9" s="7">
        <f>Competitors!H9</f>
        <v>0</v>
      </c>
      <c r="F9" s="43">
        <f>Competitors!F9</f>
        <v>2</v>
      </c>
      <c r="G9" s="61">
        <f t="shared" si="0"/>
        <v>345.1</v>
      </c>
      <c r="H9" s="60">
        <f t="shared" si="1"/>
        <v>8</v>
      </c>
      <c r="I9" s="7" t="str">
        <f t="shared" si="2"/>
        <v>Lappas</v>
      </c>
      <c r="J9" s="7" t="str">
        <f t="shared" si="3"/>
        <v>Michael</v>
      </c>
      <c r="K9" s="20">
        <v>2</v>
      </c>
      <c r="L9" s="20">
        <v>59.94</v>
      </c>
      <c r="M9" s="7">
        <f t="shared" si="4"/>
        <v>179.94</v>
      </c>
      <c r="N9" s="20">
        <v>14</v>
      </c>
      <c r="O9" s="7">
        <f t="shared" si="10"/>
        <v>0</v>
      </c>
      <c r="P9" s="7">
        <f t="shared" si="11"/>
        <v>193.94</v>
      </c>
      <c r="Q9" s="20">
        <v>2</v>
      </c>
      <c r="R9" s="20">
        <v>25.16</v>
      </c>
      <c r="S9" s="7">
        <f t="shared" si="5"/>
        <v>145.16</v>
      </c>
      <c r="T9" s="20">
        <v>6</v>
      </c>
      <c r="U9" s="7">
        <f t="shared" si="6"/>
        <v>0</v>
      </c>
      <c r="V9" s="7">
        <f t="shared" si="7"/>
        <v>151.16</v>
      </c>
      <c r="W9" s="7">
        <f t="shared" si="8"/>
        <v>0</v>
      </c>
      <c r="X9" s="7">
        <f t="shared" si="9"/>
        <v>345.1</v>
      </c>
    </row>
    <row r="10" spans="1:24" x14ac:dyDescent="0.2">
      <c r="A10" s="57">
        <f>Competitors!A10</f>
        <v>9</v>
      </c>
      <c r="B10" s="58" t="str">
        <f>Competitors!B10</f>
        <v>Jenkins</v>
      </c>
      <c r="C10" s="58" t="str">
        <f>Competitors!C10</f>
        <v>Bryce</v>
      </c>
      <c r="D10" s="58" t="str">
        <f>Competitors!D10</f>
        <v>Leon County S.O.</v>
      </c>
      <c r="E10" s="7">
        <f>Competitors!H10</f>
        <v>0</v>
      </c>
      <c r="F10" s="43">
        <f>Competitors!F10</f>
        <v>4</v>
      </c>
      <c r="G10" s="61">
        <f t="shared" si="0"/>
        <v>296.27999999999997</v>
      </c>
      <c r="H10" s="60">
        <f t="shared" si="1"/>
        <v>9</v>
      </c>
      <c r="I10" s="7" t="str">
        <f t="shared" si="2"/>
        <v>Jenkins</v>
      </c>
      <c r="J10" s="7" t="str">
        <f t="shared" si="3"/>
        <v>Bryce</v>
      </c>
      <c r="K10" s="20">
        <v>2</v>
      </c>
      <c r="L10" s="20">
        <v>34.81</v>
      </c>
      <c r="M10" s="7">
        <f t="shared" si="4"/>
        <v>154.81</v>
      </c>
      <c r="N10" s="20"/>
      <c r="O10" s="7">
        <f t="shared" si="10"/>
        <v>5</v>
      </c>
      <c r="P10" s="7">
        <f t="shared" si="11"/>
        <v>149.81</v>
      </c>
      <c r="Q10" s="20">
        <v>2</v>
      </c>
      <c r="R10" s="20">
        <v>36.47</v>
      </c>
      <c r="S10" s="7">
        <f t="shared" si="5"/>
        <v>156.47</v>
      </c>
      <c r="T10" s="20"/>
      <c r="U10" s="7">
        <f t="shared" si="6"/>
        <v>5</v>
      </c>
      <c r="V10" s="7">
        <f t="shared" si="7"/>
        <v>151.47</v>
      </c>
      <c r="W10" s="7">
        <f t="shared" si="8"/>
        <v>15</v>
      </c>
      <c r="X10" s="7">
        <f t="shared" si="9"/>
        <v>296.27999999999997</v>
      </c>
    </row>
    <row r="11" spans="1:24" x14ac:dyDescent="0.2">
      <c r="A11" s="57">
        <f>Competitors!A11</f>
        <v>10</v>
      </c>
      <c r="B11" s="58" t="str">
        <f>Competitors!B11</f>
        <v>Buckley</v>
      </c>
      <c r="C11" s="58" t="str">
        <f>Competitors!C11</f>
        <v>Andre "Ben"</v>
      </c>
      <c r="D11" s="58" t="str">
        <f>Competitors!D11</f>
        <v>FSU PD</v>
      </c>
      <c r="E11" s="7">
        <f>Competitors!H11</f>
        <v>0</v>
      </c>
      <c r="F11" s="43">
        <f>Competitors!F11</f>
        <v>2</v>
      </c>
      <c r="G11" s="61">
        <f t="shared" si="0"/>
        <v>356.49</v>
      </c>
      <c r="H11" s="60">
        <f t="shared" si="1"/>
        <v>10</v>
      </c>
      <c r="I11" s="7" t="str">
        <f t="shared" si="2"/>
        <v>Buckley</v>
      </c>
      <c r="J11" s="7" t="str">
        <f t="shared" si="3"/>
        <v>Andre "Ben"</v>
      </c>
      <c r="K11" s="20">
        <v>2</v>
      </c>
      <c r="L11" s="20">
        <v>56.15</v>
      </c>
      <c r="M11" s="7">
        <f t="shared" si="4"/>
        <v>176.15</v>
      </c>
      <c r="N11" s="20">
        <v>14</v>
      </c>
      <c r="O11" s="7">
        <f t="shared" si="10"/>
        <v>0</v>
      </c>
      <c r="P11" s="7">
        <f>M11+N11-O11</f>
        <v>190.15</v>
      </c>
      <c r="Q11" s="20">
        <v>2</v>
      </c>
      <c r="R11" s="20">
        <v>45.34</v>
      </c>
      <c r="S11" s="7">
        <f t="shared" si="5"/>
        <v>165.34</v>
      </c>
      <c r="T11" s="20">
        <v>1</v>
      </c>
      <c r="U11" s="7">
        <f t="shared" si="6"/>
        <v>0</v>
      </c>
      <c r="V11" s="7">
        <f t="shared" si="7"/>
        <v>166.34</v>
      </c>
      <c r="W11" s="7">
        <f t="shared" si="8"/>
        <v>0</v>
      </c>
      <c r="X11" s="7">
        <f t="shared" si="9"/>
        <v>356.49</v>
      </c>
    </row>
    <row r="12" spans="1:24" x14ac:dyDescent="0.2">
      <c r="A12" s="57">
        <f>Competitors!A12</f>
        <v>11</v>
      </c>
      <c r="B12" s="58" t="str">
        <f>Competitors!B12</f>
        <v>Roeder</v>
      </c>
      <c r="C12" s="58" t="str">
        <f>Competitors!C12</f>
        <v>Dustin</v>
      </c>
      <c r="D12" s="58" t="str">
        <f>Competitors!D12</f>
        <v>Tallahassee Police Dept.</v>
      </c>
      <c r="E12" s="7">
        <f>Competitors!H12</f>
        <v>0</v>
      </c>
      <c r="F12" s="43">
        <f>Competitors!F12</f>
        <v>1</v>
      </c>
      <c r="G12" s="61">
        <f t="shared" si="0"/>
        <v>329.46000000000004</v>
      </c>
      <c r="H12" s="60">
        <f t="shared" si="1"/>
        <v>11</v>
      </c>
      <c r="I12" s="7" t="str">
        <f t="shared" si="2"/>
        <v>Roeder</v>
      </c>
      <c r="J12" s="7" t="str">
        <f t="shared" si="3"/>
        <v>Dustin</v>
      </c>
      <c r="K12" s="20">
        <v>2</v>
      </c>
      <c r="L12" s="20">
        <v>45.43</v>
      </c>
      <c r="M12" s="7">
        <f t="shared" si="4"/>
        <v>165.43</v>
      </c>
      <c r="N12" s="20">
        <v>1</v>
      </c>
      <c r="O12" s="7">
        <f t="shared" si="10"/>
        <v>0</v>
      </c>
      <c r="P12" s="7">
        <f t="shared" si="11"/>
        <v>166.43</v>
      </c>
      <c r="Q12" s="20">
        <v>2</v>
      </c>
      <c r="R12" s="20">
        <v>48.03</v>
      </c>
      <c r="S12" s="7">
        <f t="shared" si="5"/>
        <v>168.03</v>
      </c>
      <c r="T12" s="20"/>
      <c r="U12" s="7">
        <f t="shared" si="6"/>
        <v>5</v>
      </c>
      <c r="V12" s="7">
        <f t="shared" si="7"/>
        <v>163.03</v>
      </c>
      <c r="W12" s="7">
        <f t="shared" si="8"/>
        <v>5</v>
      </c>
      <c r="X12" s="7">
        <f t="shared" si="9"/>
        <v>329.46000000000004</v>
      </c>
    </row>
    <row r="13" spans="1:24" x14ac:dyDescent="0.2">
      <c r="A13" s="57">
        <f>Competitors!A13</f>
        <v>12</v>
      </c>
      <c r="B13" s="58" t="str">
        <f>Competitors!B13</f>
        <v>Sheffield</v>
      </c>
      <c r="C13" s="58" t="str">
        <f>Competitors!C13</f>
        <v>Brett</v>
      </c>
      <c r="D13" s="58" t="str">
        <f>Competitors!D13</f>
        <v>FSU PD</v>
      </c>
      <c r="E13" s="7">
        <f>Competitors!H13</f>
        <v>0</v>
      </c>
      <c r="F13" s="43">
        <f>Competitors!F13</f>
        <v>2</v>
      </c>
      <c r="G13" s="61">
        <f t="shared" si="0"/>
        <v>288.65999999999997</v>
      </c>
      <c r="H13" s="60">
        <f t="shared" si="1"/>
        <v>12</v>
      </c>
      <c r="I13" s="7" t="str">
        <f t="shared" si="2"/>
        <v>Sheffield</v>
      </c>
      <c r="J13" s="7" t="str">
        <f t="shared" si="3"/>
        <v>Brett</v>
      </c>
      <c r="K13" s="20">
        <v>2</v>
      </c>
      <c r="L13" s="20">
        <v>31.1</v>
      </c>
      <c r="M13" s="7">
        <f t="shared" si="4"/>
        <v>151.1</v>
      </c>
      <c r="N13" s="20"/>
      <c r="O13" s="7">
        <f t="shared" si="10"/>
        <v>5</v>
      </c>
      <c r="P13" s="7">
        <f t="shared" si="11"/>
        <v>146.1</v>
      </c>
      <c r="Q13" s="20">
        <v>2</v>
      </c>
      <c r="R13" s="20">
        <v>32.56</v>
      </c>
      <c r="S13" s="7">
        <f t="shared" si="5"/>
        <v>152.56</v>
      </c>
      <c r="T13" s="20"/>
      <c r="U13" s="7">
        <f t="shared" si="6"/>
        <v>5</v>
      </c>
      <c r="V13" s="7">
        <f t="shared" si="7"/>
        <v>147.56</v>
      </c>
      <c r="W13" s="7">
        <f t="shared" si="8"/>
        <v>15</v>
      </c>
      <c r="X13" s="7">
        <f t="shared" si="9"/>
        <v>288.65999999999997</v>
      </c>
    </row>
    <row r="14" spans="1:24" x14ac:dyDescent="0.2">
      <c r="A14" s="57">
        <f>Competitors!A14</f>
        <v>13</v>
      </c>
      <c r="B14" s="58" t="str">
        <f>Competitors!B14</f>
        <v>Black</v>
      </c>
      <c r="C14" s="58" t="str">
        <f>Competitors!C14</f>
        <v>Shannon</v>
      </c>
      <c r="D14" s="58" t="str">
        <f>Competitors!D14</f>
        <v>Leon County S.O.</v>
      </c>
      <c r="E14" s="7">
        <f>Competitors!H14</f>
        <v>0</v>
      </c>
      <c r="F14" s="43">
        <f>Competitors!F14</f>
        <v>1</v>
      </c>
      <c r="G14" s="61">
        <f t="shared" si="0"/>
        <v>326.5</v>
      </c>
      <c r="H14" s="60">
        <f t="shared" si="1"/>
        <v>13</v>
      </c>
      <c r="I14" s="7" t="str">
        <f t="shared" si="2"/>
        <v>Black</v>
      </c>
      <c r="J14" s="7" t="str">
        <f t="shared" si="3"/>
        <v>Shannon</v>
      </c>
      <c r="K14" s="20">
        <v>2</v>
      </c>
      <c r="L14" s="20">
        <v>46.69</v>
      </c>
      <c r="M14" s="7">
        <f t="shared" si="4"/>
        <v>166.69</v>
      </c>
      <c r="N14" s="20"/>
      <c r="O14" s="7">
        <f t="shared" si="10"/>
        <v>5</v>
      </c>
      <c r="P14" s="7">
        <f t="shared" si="11"/>
        <v>161.69</v>
      </c>
      <c r="Q14" s="20">
        <v>2</v>
      </c>
      <c r="R14" s="20">
        <v>43.81</v>
      </c>
      <c r="S14" s="7">
        <f t="shared" si="5"/>
        <v>163.81</v>
      </c>
      <c r="T14" s="20">
        <v>1</v>
      </c>
      <c r="U14" s="7">
        <f t="shared" si="6"/>
        <v>0</v>
      </c>
      <c r="V14" s="7">
        <f t="shared" si="7"/>
        <v>164.81</v>
      </c>
      <c r="W14" s="7">
        <f t="shared" si="8"/>
        <v>5</v>
      </c>
      <c r="X14" s="7">
        <f t="shared" si="9"/>
        <v>326.5</v>
      </c>
    </row>
    <row r="15" spans="1:24" x14ac:dyDescent="0.2">
      <c r="A15" s="57">
        <f>Competitors!A15</f>
        <v>14</v>
      </c>
      <c r="B15" s="58" t="str">
        <f>Competitors!B15</f>
        <v>Morris</v>
      </c>
      <c r="C15" s="58" t="str">
        <f>Competitors!C15</f>
        <v>Cedrick</v>
      </c>
      <c r="D15" s="58" t="str">
        <f>Competitors!D15</f>
        <v>Muscle Shoals P.D.</v>
      </c>
      <c r="E15" s="7">
        <f>Competitors!H15</f>
        <v>0</v>
      </c>
      <c r="F15" s="43">
        <f>Competitors!F15</f>
        <v>1</v>
      </c>
      <c r="G15" s="61">
        <f t="shared" si="0"/>
        <v>367.34000000000003</v>
      </c>
      <c r="H15" s="60">
        <f t="shared" si="1"/>
        <v>14</v>
      </c>
      <c r="I15" s="7" t="str">
        <f t="shared" si="2"/>
        <v>Morris</v>
      </c>
      <c r="J15" s="7" t="str">
        <f t="shared" si="3"/>
        <v>Cedrick</v>
      </c>
      <c r="K15" s="20">
        <v>2</v>
      </c>
      <c r="L15" s="20">
        <v>46.62</v>
      </c>
      <c r="M15" s="7">
        <f t="shared" si="4"/>
        <v>166.62</v>
      </c>
      <c r="N15" s="20">
        <v>7</v>
      </c>
      <c r="O15" s="7">
        <f t="shared" si="10"/>
        <v>0</v>
      </c>
      <c r="P15" s="7">
        <f t="shared" si="11"/>
        <v>173.62</v>
      </c>
      <c r="Q15" s="20">
        <v>2</v>
      </c>
      <c r="R15" s="20">
        <v>58.72</v>
      </c>
      <c r="S15" s="7">
        <f t="shared" si="5"/>
        <v>178.72</v>
      </c>
      <c r="T15" s="20">
        <v>15</v>
      </c>
      <c r="U15" s="7">
        <f t="shared" si="6"/>
        <v>0</v>
      </c>
      <c r="V15" s="7">
        <f t="shared" si="7"/>
        <v>193.72</v>
      </c>
      <c r="W15" s="7">
        <f t="shared" si="8"/>
        <v>0</v>
      </c>
      <c r="X15" s="7">
        <f t="shared" si="9"/>
        <v>367.34000000000003</v>
      </c>
    </row>
    <row r="16" spans="1:24" x14ac:dyDescent="0.2">
      <c r="A16" s="57">
        <f>Competitors!A16</f>
        <v>15</v>
      </c>
      <c r="B16" s="58" t="str">
        <f>Competitors!B16</f>
        <v>Clark</v>
      </c>
      <c r="C16" s="58" t="str">
        <f>Competitors!C16</f>
        <v>Timothy</v>
      </c>
      <c r="D16" s="58" t="str">
        <f>Competitors!D16</f>
        <v>Tallahassee Police Dept.</v>
      </c>
      <c r="E16" s="7">
        <f>Competitors!H16</f>
        <v>0</v>
      </c>
      <c r="F16" s="43">
        <f>Competitors!F16</f>
        <v>1</v>
      </c>
      <c r="G16" s="61">
        <f t="shared" si="0"/>
        <v>329.34000000000003</v>
      </c>
      <c r="H16" s="60">
        <f t="shared" si="1"/>
        <v>15</v>
      </c>
      <c r="I16" s="7" t="str">
        <f t="shared" si="2"/>
        <v>Clark</v>
      </c>
      <c r="J16" s="7" t="str">
        <f t="shared" si="3"/>
        <v>Timothy</v>
      </c>
      <c r="K16" s="20">
        <v>2</v>
      </c>
      <c r="L16" s="20">
        <v>41.5</v>
      </c>
      <c r="M16" s="7">
        <f t="shared" si="4"/>
        <v>161.5</v>
      </c>
      <c r="N16" s="20"/>
      <c r="O16" s="7">
        <f t="shared" si="10"/>
        <v>5</v>
      </c>
      <c r="P16" s="7">
        <f t="shared" si="11"/>
        <v>156.5</v>
      </c>
      <c r="Q16" s="20">
        <v>2</v>
      </c>
      <c r="R16" s="20">
        <v>41.84</v>
      </c>
      <c r="S16" s="7">
        <f t="shared" si="5"/>
        <v>161.84</v>
      </c>
      <c r="T16" s="20">
        <v>11</v>
      </c>
      <c r="U16" s="7">
        <f t="shared" si="6"/>
        <v>0</v>
      </c>
      <c r="V16" s="7">
        <f t="shared" si="7"/>
        <v>172.84</v>
      </c>
      <c r="W16" s="7">
        <f t="shared" si="8"/>
        <v>5</v>
      </c>
      <c r="X16" s="7">
        <f t="shared" si="9"/>
        <v>329.34000000000003</v>
      </c>
    </row>
    <row r="17" spans="1:24" x14ac:dyDescent="0.2">
      <c r="A17" s="57">
        <f>Competitors!A17</f>
        <v>16</v>
      </c>
      <c r="B17" s="58" t="str">
        <f>Competitors!B17</f>
        <v>Privette</v>
      </c>
      <c r="C17" s="58" t="str">
        <f>Competitors!C17</f>
        <v>Chris</v>
      </c>
      <c r="D17" s="58" t="str">
        <f>Competitors!D17</f>
        <v>Alachua County S. O.</v>
      </c>
      <c r="E17" s="7">
        <f>Competitors!H17</f>
        <v>0</v>
      </c>
      <c r="F17" s="43">
        <f>Competitors!F17</f>
        <v>5</v>
      </c>
      <c r="G17" s="61">
        <f t="shared" si="0"/>
        <v>320.47000000000003</v>
      </c>
      <c r="H17" s="60">
        <f t="shared" si="1"/>
        <v>16</v>
      </c>
      <c r="I17" s="7" t="str">
        <f t="shared" si="2"/>
        <v>Privette</v>
      </c>
      <c r="J17" s="7" t="str">
        <f t="shared" si="3"/>
        <v>Chris</v>
      </c>
      <c r="K17" s="20">
        <v>2</v>
      </c>
      <c r="L17" s="20">
        <v>45.88</v>
      </c>
      <c r="M17" s="7">
        <f t="shared" si="4"/>
        <v>165.88</v>
      </c>
      <c r="N17" s="20"/>
      <c r="O17" s="7">
        <f t="shared" si="10"/>
        <v>5</v>
      </c>
      <c r="P17" s="7">
        <f t="shared" si="11"/>
        <v>160.88</v>
      </c>
      <c r="Q17" s="20">
        <v>2</v>
      </c>
      <c r="R17" s="20">
        <v>49.59</v>
      </c>
      <c r="S17" s="7">
        <f t="shared" si="5"/>
        <v>169.59</v>
      </c>
      <c r="T17" s="20"/>
      <c r="U17" s="7">
        <f t="shared" si="6"/>
        <v>5</v>
      </c>
      <c r="V17" s="7">
        <f t="shared" si="7"/>
        <v>164.59</v>
      </c>
      <c r="W17" s="7">
        <f t="shared" si="8"/>
        <v>15</v>
      </c>
      <c r="X17" s="7">
        <f t="shared" si="9"/>
        <v>320.47000000000003</v>
      </c>
    </row>
    <row r="18" spans="1:24" x14ac:dyDescent="0.2">
      <c r="A18" s="57">
        <f>Competitors!A18</f>
        <v>17</v>
      </c>
      <c r="B18" s="58" t="str">
        <f>Competitors!B18</f>
        <v>Cummings</v>
      </c>
      <c r="C18" s="58" t="str">
        <f>Competitors!C18</f>
        <v>Rick</v>
      </c>
      <c r="D18" s="58" t="str">
        <f>Competitors!D18</f>
        <v>Seminole County S.O.</v>
      </c>
      <c r="E18" s="7">
        <f>Competitors!H18</f>
        <v>0</v>
      </c>
      <c r="F18" s="43">
        <f>Competitors!F18</f>
        <v>3</v>
      </c>
      <c r="G18" s="61">
        <f t="shared" si="0"/>
        <v>302.90999999999997</v>
      </c>
      <c r="H18" s="60">
        <f t="shared" si="1"/>
        <v>17</v>
      </c>
      <c r="I18" s="7" t="str">
        <f t="shared" si="2"/>
        <v>Cummings</v>
      </c>
      <c r="J18" s="7" t="str">
        <f t="shared" si="3"/>
        <v>Rick</v>
      </c>
      <c r="K18" s="20">
        <v>2</v>
      </c>
      <c r="L18" s="20">
        <v>35.35</v>
      </c>
      <c r="M18" s="7">
        <f t="shared" si="4"/>
        <v>155.35</v>
      </c>
      <c r="N18" s="20"/>
      <c r="O18" s="7">
        <f t="shared" si="10"/>
        <v>5</v>
      </c>
      <c r="P18" s="7">
        <f t="shared" si="11"/>
        <v>150.35</v>
      </c>
      <c r="Q18" s="20">
        <v>2</v>
      </c>
      <c r="R18" s="20">
        <v>31.56</v>
      </c>
      <c r="S18" s="7">
        <f t="shared" si="5"/>
        <v>151.56</v>
      </c>
      <c r="T18" s="20">
        <v>1</v>
      </c>
      <c r="U18" s="7">
        <f t="shared" si="6"/>
        <v>0</v>
      </c>
      <c r="V18" s="7">
        <f t="shared" si="7"/>
        <v>152.56</v>
      </c>
      <c r="W18" s="7">
        <f t="shared" si="8"/>
        <v>5</v>
      </c>
      <c r="X18" s="7">
        <f t="shared" si="9"/>
        <v>302.90999999999997</v>
      </c>
    </row>
    <row r="19" spans="1:24" x14ac:dyDescent="0.2">
      <c r="A19" s="57">
        <f>Competitors!A19</f>
        <v>18</v>
      </c>
      <c r="B19" s="58" t="str">
        <f>Competitors!B19</f>
        <v>Adams</v>
      </c>
      <c r="C19" s="58" t="str">
        <f>Competitors!C19</f>
        <v>Robert</v>
      </c>
      <c r="D19" s="58" t="str">
        <f>Competitors!D19</f>
        <v>Tallahassee Police Dept.</v>
      </c>
      <c r="E19" s="7">
        <f>Competitors!H19</f>
        <v>0</v>
      </c>
      <c r="F19" s="43">
        <f>Competitors!F19</f>
        <v>1</v>
      </c>
      <c r="G19" s="61">
        <f t="shared" si="0"/>
        <v>346.65</v>
      </c>
      <c r="H19" s="60">
        <f t="shared" si="1"/>
        <v>18</v>
      </c>
      <c r="I19" s="7" t="str">
        <f t="shared" si="2"/>
        <v>Adams</v>
      </c>
      <c r="J19" s="7" t="str">
        <f t="shared" si="3"/>
        <v>Robert</v>
      </c>
      <c r="K19" s="20">
        <v>2</v>
      </c>
      <c r="L19" s="20">
        <v>56.75</v>
      </c>
      <c r="M19" s="7">
        <f t="shared" si="4"/>
        <v>176.75</v>
      </c>
      <c r="N19" s="20"/>
      <c r="O19" s="7">
        <f t="shared" si="10"/>
        <v>5</v>
      </c>
      <c r="P19" s="7">
        <f t="shared" si="11"/>
        <v>171.75</v>
      </c>
      <c r="Q19" s="20">
        <v>2</v>
      </c>
      <c r="R19" s="20">
        <v>53.9</v>
      </c>
      <c r="S19" s="7">
        <f t="shared" si="5"/>
        <v>173.9</v>
      </c>
      <c r="T19" s="20">
        <v>1</v>
      </c>
      <c r="U19" s="7">
        <f t="shared" si="6"/>
        <v>0</v>
      </c>
      <c r="V19" s="7">
        <f t="shared" si="7"/>
        <v>174.9</v>
      </c>
      <c r="W19" s="7">
        <f t="shared" si="8"/>
        <v>5</v>
      </c>
      <c r="X19" s="7">
        <f t="shared" si="9"/>
        <v>346.65</v>
      </c>
    </row>
    <row r="20" spans="1:24" x14ac:dyDescent="0.2">
      <c r="A20" s="57">
        <f>Competitors!A20</f>
        <v>19</v>
      </c>
      <c r="B20" s="58" t="str">
        <f>Competitors!B20</f>
        <v>Crews</v>
      </c>
      <c r="C20" s="58" t="str">
        <f>Competitors!C20</f>
        <v>Mike</v>
      </c>
      <c r="D20" s="58" t="str">
        <f>Competitors!D20</f>
        <v>Tallahassee Police Dept.</v>
      </c>
      <c r="E20" s="7">
        <f>Competitors!H20</f>
        <v>0</v>
      </c>
      <c r="F20" s="43">
        <f>Competitors!F20</f>
        <v>4</v>
      </c>
      <c r="G20" s="61">
        <f t="shared" si="0"/>
        <v>387.03</v>
      </c>
      <c r="H20" s="60">
        <f t="shared" si="1"/>
        <v>19</v>
      </c>
      <c r="I20" s="7" t="str">
        <f t="shared" si="2"/>
        <v>Crews</v>
      </c>
      <c r="J20" s="7" t="str">
        <f t="shared" si="3"/>
        <v>Mike</v>
      </c>
      <c r="K20" s="20">
        <v>3</v>
      </c>
      <c r="L20" s="20">
        <v>12.03</v>
      </c>
      <c r="M20" s="7">
        <f t="shared" si="4"/>
        <v>192.03</v>
      </c>
      <c r="N20" s="20">
        <v>7</v>
      </c>
      <c r="O20" s="7">
        <f t="shared" si="10"/>
        <v>0</v>
      </c>
      <c r="P20" s="7">
        <f t="shared" si="11"/>
        <v>199.03</v>
      </c>
      <c r="Q20" s="20">
        <v>3</v>
      </c>
      <c r="R20" s="20">
        <v>3</v>
      </c>
      <c r="S20" s="7">
        <f t="shared" si="5"/>
        <v>183</v>
      </c>
      <c r="T20" s="20">
        <v>5</v>
      </c>
      <c r="U20" s="7">
        <f t="shared" si="6"/>
        <v>0</v>
      </c>
      <c r="V20" s="7">
        <f t="shared" si="7"/>
        <v>188</v>
      </c>
      <c r="W20" s="7">
        <f t="shared" si="8"/>
        <v>0</v>
      </c>
      <c r="X20" s="7">
        <f t="shared" si="9"/>
        <v>387.03</v>
      </c>
    </row>
    <row r="21" spans="1:24" x14ac:dyDescent="0.2">
      <c r="A21" s="57">
        <f>Competitors!A21</f>
        <v>20</v>
      </c>
      <c r="B21" s="58" t="str">
        <f>Competitors!B21</f>
        <v>DeJesus</v>
      </c>
      <c r="C21" s="58" t="str">
        <f>Competitors!C21</f>
        <v>Ray</v>
      </c>
      <c r="D21" s="58" t="str">
        <f>Competitors!D21</f>
        <v>North Miami P.D.</v>
      </c>
      <c r="E21" s="7">
        <f>Competitors!H21</f>
        <v>0</v>
      </c>
      <c r="F21" s="43">
        <f>Competitors!F21</f>
        <v>2</v>
      </c>
      <c r="G21" s="61">
        <f t="shared" si="0"/>
        <v>296.14999999999998</v>
      </c>
      <c r="H21" s="60">
        <f t="shared" si="1"/>
        <v>20</v>
      </c>
      <c r="I21" s="7" t="str">
        <f t="shared" si="2"/>
        <v>DeJesus</v>
      </c>
      <c r="J21" s="7" t="str">
        <f t="shared" si="3"/>
        <v>Ray</v>
      </c>
      <c r="K21" s="20">
        <v>2</v>
      </c>
      <c r="L21" s="20">
        <v>29.09</v>
      </c>
      <c r="M21" s="7">
        <f t="shared" si="4"/>
        <v>149.09</v>
      </c>
      <c r="N21" s="20"/>
      <c r="O21" s="7">
        <f t="shared" si="10"/>
        <v>5</v>
      </c>
      <c r="P21" s="7">
        <f t="shared" si="11"/>
        <v>144.09</v>
      </c>
      <c r="Q21" s="20">
        <v>2</v>
      </c>
      <c r="R21" s="20">
        <v>30.06</v>
      </c>
      <c r="S21" s="7">
        <f t="shared" si="5"/>
        <v>150.06</v>
      </c>
      <c r="T21" s="20">
        <v>2</v>
      </c>
      <c r="U21" s="7">
        <f t="shared" si="6"/>
        <v>0</v>
      </c>
      <c r="V21" s="7">
        <f t="shared" si="7"/>
        <v>152.06</v>
      </c>
      <c r="W21" s="7">
        <f t="shared" si="8"/>
        <v>5</v>
      </c>
      <c r="X21" s="7">
        <f t="shared" si="9"/>
        <v>296.14999999999998</v>
      </c>
    </row>
    <row r="22" spans="1:24" x14ac:dyDescent="0.2">
      <c r="A22" s="57">
        <f>Competitors!A22</f>
        <v>21</v>
      </c>
      <c r="B22" s="58" t="str">
        <f>Competitors!B22</f>
        <v>Ballard</v>
      </c>
      <c r="C22" s="58" t="str">
        <f>Competitors!C22</f>
        <v>Jeff</v>
      </c>
      <c r="D22" s="58" t="str">
        <f>Competitors!D22</f>
        <v>Tallahassee Police Dept.</v>
      </c>
      <c r="E22" s="7">
        <f>Competitors!H22</f>
        <v>0</v>
      </c>
      <c r="F22" s="43">
        <f>Competitors!F22</f>
        <v>1</v>
      </c>
      <c r="G22" s="61">
        <f t="shared" si="0"/>
        <v>380.53</v>
      </c>
      <c r="H22" s="60">
        <f t="shared" si="1"/>
        <v>21</v>
      </c>
      <c r="I22" s="7" t="str">
        <f t="shared" si="2"/>
        <v>Ballard</v>
      </c>
      <c r="J22" s="7" t="str">
        <f t="shared" si="3"/>
        <v>Jeff</v>
      </c>
      <c r="K22" s="20">
        <v>3</v>
      </c>
      <c r="L22" s="20">
        <v>19.25</v>
      </c>
      <c r="M22" s="7">
        <f t="shared" si="4"/>
        <v>199.25</v>
      </c>
      <c r="N22" s="20">
        <v>15</v>
      </c>
      <c r="O22" s="7">
        <f t="shared" si="10"/>
        <v>0</v>
      </c>
      <c r="P22" s="7">
        <f t="shared" si="11"/>
        <v>214.25</v>
      </c>
      <c r="Q22" s="20">
        <v>2</v>
      </c>
      <c r="R22" s="20">
        <v>45.28</v>
      </c>
      <c r="S22" s="7">
        <f t="shared" si="5"/>
        <v>165.28</v>
      </c>
      <c r="T22" s="20">
        <v>1</v>
      </c>
      <c r="U22" s="7">
        <f t="shared" si="6"/>
        <v>0</v>
      </c>
      <c r="V22" s="7">
        <f t="shared" si="7"/>
        <v>166.28</v>
      </c>
      <c r="W22" s="7">
        <f>IF(O22+U22=10,15,(O22+U22))</f>
        <v>0</v>
      </c>
      <c r="X22" s="7">
        <f t="shared" si="9"/>
        <v>380.53</v>
      </c>
    </row>
    <row r="23" spans="1:24" x14ac:dyDescent="0.2">
      <c r="A23" s="57">
        <f>Competitors!A23</f>
        <v>22</v>
      </c>
      <c r="B23" s="58" t="str">
        <f>Competitors!B23</f>
        <v>Hernandez</v>
      </c>
      <c r="C23" s="58" t="str">
        <f>Competitors!C23</f>
        <v>Bernie</v>
      </c>
      <c r="D23" s="58" t="str">
        <f>Competitors!D23</f>
        <v>Leon County S.O.</v>
      </c>
      <c r="E23" s="7">
        <f>Competitors!H23</f>
        <v>0</v>
      </c>
      <c r="F23" s="43">
        <f>Competitors!F23</f>
        <v>1</v>
      </c>
      <c r="G23" s="61">
        <f t="shared" si="0"/>
        <v>334.94</v>
      </c>
      <c r="H23" s="60">
        <f t="shared" si="1"/>
        <v>22</v>
      </c>
      <c r="I23" s="7" t="str">
        <f t="shared" si="2"/>
        <v>Hernandez</v>
      </c>
      <c r="J23" s="7" t="str">
        <f t="shared" si="3"/>
        <v>Bernie</v>
      </c>
      <c r="K23" s="20">
        <v>2</v>
      </c>
      <c r="L23" s="20">
        <v>43.66</v>
      </c>
      <c r="M23" s="7">
        <f t="shared" si="4"/>
        <v>163.66</v>
      </c>
      <c r="N23" s="20">
        <v>10</v>
      </c>
      <c r="O23" s="7">
        <f t="shared" si="10"/>
        <v>0</v>
      </c>
      <c r="P23" s="7">
        <f t="shared" si="11"/>
        <v>173.66</v>
      </c>
      <c r="Q23" s="20">
        <v>2</v>
      </c>
      <c r="R23" s="20">
        <v>46.28</v>
      </c>
      <c r="S23" s="7">
        <f t="shared" si="5"/>
        <v>166.28</v>
      </c>
      <c r="T23" s="20"/>
      <c r="U23" s="7">
        <f t="shared" si="6"/>
        <v>5</v>
      </c>
      <c r="V23" s="7">
        <f t="shared" si="7"/>
        <v>161.28</v>
      </c>
      <c r="W23" s="7">
        <f t="shared" si="8"/>
        <v>5</v>
      </c>
      <c r="X23" s="7">
        <f t="shared" si="9"/>
        <v>334.94</v>
      </c>
    </row>
    <row r="24" spans="1:24" x14ac:dyDescent="0.2">
      <c r="A24" s="57">
        <f>Competitors!A24</f>
        <v>23</v>
      </c>
      <c r="B24" s="58" t="str">
        <f>Competitors!B24</f>
        <v>Rodes</v>
      </c>
      <c r="C24" s="58" t="str">
        <f>Competitors!C24</f>
        <v>Michael</v>
      </c>
      <c r="D24" s="58" t="str">
        <f>Competitors!D24</f>
        <v>FSU PD</v>
      </c>
      <c r="E24" s="7">
        <f>Competitors!H24</f>
        <v>0</v>
      </c>
      <c r="F24" s="43">
        <f>Competitors!F24</f>
        <v>2</v>
      </c>
      <c r="G24" s="61">
        <f t="shared" si="0"/>
        <v>319.40999999999997</v>
      </c>
      <c r="H24" s="60">
        <f t="shared" si="1"/>
        <v>23</v>
      </c>
      <c r="I24" s="7" t="str">
        <f t="shared" si="2"/>
        <v>Rodes</v>
      </c>
      <c r="J24" s="7" t="str">
        <f t="shared" si="3"/>
        <v>Michael</v>
      </c>
      <c r="K24" s="20">
        <v>2</v>
      </c>
      <c r="L24" s="20">
        <v>47.34</v>
      </c>
      <c r="M24" s="7">
        <f t="shared" si="4"/>
        <v>167.34</v>
      </c>
      <c r="N24" s="20"/>
      <c r="O24" s="7">
        <f t="shared" si="10"/>
        <v>5</v>
      </c>
      <c r="P24" s="7">
        <f t="shared" si="11"/>
        <v>162.34</v>
      </c>
      <c r="Q24" s="20">
        <v>2</v>
      </c>
      <c r="R24" s="20">
        <v>47.07</v>
      </c>
      <c r="S24" s="7">
        <f t="shared" si="5"/>
        <v>167.07</v>
      </c>
      <c r="T24" s="20"/>
      <c r="U24" s="7">
        <f t="shared" si="6"/>
        <v>5</v>
      </c>
      <c r="V24" s="7">
        <f t="shared" si="7"/>
        <v>162.07</v>
      </c>
      <c r="W24" s="7">
        <f t="shared" si="8"/>
        <v>15</v>
      </c>
      <c r="X24" s="7">
        <f t="shared" si="9"/>
        <v>319.40999999999997</v>
      </c>
    </row>
    <row r="25" spans="1:24" x14ac:dyDescent="0.2">
      <c r="A25" s="57">
        <f>Competitors!A25</f>
        <v>24</v>
      </c>
      <c r="B25" s="58" t="str">
        <f>Competitors!B25</f>
        <v>Smith</v>
      </c>
      <c r="C25" s="58" t="str">
        <f>Competitors!C25</f>
        <v>Josh</v>
      </c>
      <c r="D25" s="58" t="str">
        <f>Competitors!D25</f>
        <v>Seminole County S.O.</v>
      </c>
      <c r="E25" s="26">
        <f>Competitors!H25</f>
        <v>0</v>
      </c>
      <c r="F25" s="43">
        <f>Competitors!F25</f>
        <v>3</v>
      </c>
      <c r="G25" s="61">
        <f t="shared" si="0"/>
        <v>372.78</v>
      </c>
      <c r="H25" s="60">
        <f t="shared" si="1"/>
        <v>24</v>
      </c>
      <c r="I25" s="7" t="str">
        <f t="shared" si="2"/>
        <v>Smith</v>
      </c>
      <c r="J25" s="7" t="str">
        <f t="shared" si="3"/>
        <v>Josh</v>
      </c>
      <c r="K25" s="20">
        <v>2</v>
      </c>
      <c r="L25" s="20">
        <v>37.94</v>
      </c>
      <c r="M25" s="7">
        <f t="shared" si="4"/>
        <v>157.94</v>
      </c>
      <c r="N25" s="20">
        <v>21</v>
      </c>
      <c r="O25" s="7">
        <f t="shared" si="10"/>
        <v>0</v>
      </c>
      <c r="P25" s="7">
        <f t="shared" si="11"/>
        <v>178.94</v>
      </c>
      <c r="Q25" s="20">
        <v>2</v>
      </c>
      <c r="R25" s="20">
        <v>54.84</v>
      </c>
      <c r="S25" s="7">
        <f t="shared" si="5"/>
        <v>174.84</v>
      </c>
      <c r="T25" s="20">
        <v>19</v>
      </c>
      <c r="U25" s="7">
        <f t="shared" si="6"/>
        <v>0</v>
      </c>
      <c r="V25" s="7">
        <f t="shared" si="7"/>
        <v>193.84</v>
      </c>
      <c r="W25" s="7">
        <f t="shared" si="8"/>
        <v>0</v>
      </c>
      <c r="X25" s="7">
        <f t="shared" si="9"/>
        <v>372.78</v>
      </c>
    </row>
    <row r="26" spans="1:24" x14ac:dyDescent="0.2">
      <c r="A26" s="57">
        <f>Competitors!A26</f>
        <v>25</v>
      </c>
      <c r="B26" s="58" t="str">
        <f>Competitors!B26</f>
        <v>Laffitte</v>
      </c>
      <c r="C26" s="58" t="str">
        <f>Competitors!C26</f>
        <v>Travis</v>
      </c>
      <c r="D26" s="58" t="str">
        <f>Competitors!D26</f>
        <v>Leon County S.O.</v>
      </c>
      <c r="E26" s="26">
        <f>Competitors!H26</f>
        <v>0</v>
      </c>
      <c r="F26" s="43">
        <f>Competitors!F26</f>
        <v>7</v>
      </c>
      <c r="G26" s="61">
        <f t="shared" si="0"/>
        <v>358.56</v>
      </c>
      <c r="H26" s="60">
        <f t="shared" si="1"/>
        <v>25</v>
      </c>
      <c r="I26" s="7" t="str">
        <f t="shared" si="2"/>
        <v>Laffitte</v>
      </c>
      <c r="J26" s="7" t="str">
        <f t="shared" si="3"/>
        <v>Travis</v>
      </c>
      <c r="K26" s="20">
        <v>2</v>
      </c>
      <c r="L26" s="20">
        <v>46.22</v>
      </c>
      <c r="M26" s="7">
        <f t="shared" si="4"/>
        <v>166.22</v>
      </c>
      <c r="N26" s="20">
        <v>1</v>
      </c>
      <c r="O26" s="7">
        <f t="shared" si="10"/>
        <v>0</v>
      </c>
      <c r="P26" s="7">
        <f t="shared" si="11"/>
        <v>167.22</v>
      </c>
      <c r="Q26" s="20">
        <v>2</v>
      </c>
      <c r="R26" s="20">
        <v>57.34</v>
      </c>
      <c r="S26" s="7">
        <f t="shared" si="5"/>
        <v>177.34</v>
      </c>
      <c r="T26" s="20">
        <v>14</v>
      </c>
      <c r="U26" s="7">
        <f t="shared" si="6"/>
        <v>0</v>
      </c>
      <c r="V26" s="7">
        <f t="shared" si="7"/>
        <v>191.34</v>
      </c>
      <c r="W26" s="7">
        <f t="shared" si="8"/>
        <v>0</v>
      </c>
      <c r="X26" s="7">
        <f t="shared" si="9"/>
        <v>358.56</v>
      </c>
    </row>
    <row r="27" spans="1:24" x14ac:dyDescent="0.2">
      <c r="A27" s="57">
        <f>Competitors!A27</f>
        <v>26</v>
      </c>
      <c r="B27" s="58" t="str">
        <f>Competitors!B27</f>
        <v>Carrlulol</v>
      </c>
      <c r="C27" s="58" t="str">
        <f>Competitors!C27</f>
        <v>Chris</v>
      </c>
      <c r="D27" s="58" t="str">
        <f>Competitors!D27</f>
        <v>Orange County S.O.</v>
      </c>
      <c r="E27" s="26">
        <f>Competitors!H27</f>
        <v>0</v>
      </c>
      <c r="F27" s="43">
        <f>Competitors!F27</f>
        <v>2</v>
      </c>
      <c r="G27" s="61">
        <f t="shared" si="0"/>
        <v>308.35000000000002</v>
      </c>
      <c r="H27" s="60">
        <f t="shared" si="1"/>
        <v>26</v>
      </c>
      <c r="I27" s="7" t="str">
        <f t="shared" si="2"/>
        <v>Carrlulol</v>
      </c>
      <c r="J27" s="7" t="str">
        <f t="shared" si="3"/>
        <v>Chris</v>
      </c>
      <c r="K27" s="20">
        <v>2</v>
      </c>
      <c r="L27" s="20">
        <v>28.47</v>
      </c>
      <c r="M27" s="7">
        <f t="shared" si="4"/>
        <v>148.47</v>
      </c>
      <c r="N27" s="20">
        <v>3</v>
      </c>
      <c r="O27" s="7">
        <f t="shared" si="10"/>
        <v>0</v>
      </c>
      <c r="P27" s="7">
        <f t="shared" si="11"/>
        <v>151.47</v>
      </c>
      <c r="Q27" s="20">
        <v>2</v>
      </c>
      <c r="R27" s="20">
        <v>29.88</v>
      </c>
      <c r="S27" s="7">
        <f t="shared" si="5"/>
        <v>149.88</v>
      </c>
      <c r="T27" s="20">
        <v>7</v>
      </c>
      <c r="U27" s="7">
        <f t="shared" si="6"/>
        <v>0</v>
      </c>
      <c r="V27" s="7">
        <f t="shared" si="7"/>
        <v>156.88</v>
      </c>
      <c r="W27" s="7">
        <f t="shared" si="8"/>
        <v>0</v>
      </c>
      <c r="X27" s="7">
        <f t="shared" si="9"/>
        <v>308.35000000000002</v>
      </c>
    </row>
    <row r="28" spans="1:24" x14ac:dyDescent="0.2">
      <c r="A28" s="57">
        <f>Competitors!A28</f>
        <v>27</v>
      </c>
      <c r="B28" s="58" t="str">
        <f>Competitors!B28</f>
        <v>Cail</v>
      </c>
      <c r="C28" s="58" t="str">
        <f>Competitors!C28</f>
        <v>Jody</v>
      </c>
      <c r="D28" s="58" t="str">
        <f>Competitors!D28</f>
        <v>Alachua County S. O.</v>
      </c>
      <c r="E28" s="26">
        <f>Competitors!H28</f>
        <v>0</v>
      </c>
      <c r="F28" s="43">
        <f>Competitors!F28</f>
        <v>2</v>
      </c>
      <c r="G28" s="61">
        <f t="shared" si="0"/>
        <v>321.31</v>
      </c>
      <c r="H28" s="60">
        <f t="shared" si="1"/>
        <v>27</v>
      </c>
      <c r="I28" s="7" t="str">
        <f t="shared" si="2"/>
        <v>Cail</v>
      </c>
      <c r="J28" s="7" t="str">
        <f t="shared" si="3"/>
        <v>Jody</v>
      </c>
      <c r="K28" s="20">
        <v>2</v>
      </c>
      <c r="L28" s="20">
        <v>42.34</v>
      </c>
      <c r="M28" s="7">
        <f t="shared" si="4"/>
        <v>162.34</v>
      </c>
      <c r="N28" s="20"/>
      <c r="O28" s="7">
        <f t="shared" si="10"/>
        <v>5</v>
      </c>
      <c r="P28" s="7">
        <f t="shared" si="11"/>
        <v>157.34</v>
      </c>
      <c r="Q28" s="20">
        <v>2</v>
      </c>
      <c r="R28" s="20">
        <v>40.97</v>
      </c>
      <c r="S28" s="7">
        <f t="shared" si="5"/>
        <v>160.97</v>
      </c>
      <c r="T28" s="20">
        <v>3</v>
      </c>
      <c r="U28" s="7">
        <f t="shared" si="6"/>
        <v>0</v>
      </c>
      <c r="V28" s="7">
        <f t="shared" si="7"/>
        <v>163.97</v>
      </c>
      <c r="W28" s="7">
        <f t="shared" si="8"/>
        <v>5</v>
      </c>
      <c r="X28" s="7">
        <f t="shared" si="9"/>
        <v>321.31</v>
      </c>
    </row>
    <row r="29" spans="1:24" x14ac:dyDescent="0.2">
      <c r="A29" s="57">
        <f>Competitors!A29</f>
        <v>28</v>
      </c>
      <c r="B29" s="58" t="str">
        <f>Competitors!B29</f>
        <v>Grabus</v>
      </c>
      <c r="C29" s="58" t="str">
        <f>Competitors!C29</f>
        <v>Kyle</v>
      </c>
      <c r="D29" s="58" t="str">
        <f>Competitors!D29</f>
        <v>Orange County S.O.</v>
      </c>
      <c r="E29" s="26">
        <f>Competitors!H29</f>
        <v>0</v>
      </c>
      <c r="F29" s="43">
        <f>Competitors!F29</f>
        <v>8</v>
      </c>
      <c r="G29" s="61">
        <f t="shared" si="0"/>
        <v>341.28999999999996</v>
      </c>
      <c r="H29" s="60">
        <f t="shared" si="1"/>
        <v>28</v>
      </c>
      <c r="I29" s="7" t="str">
        <f t="shared" si="2"/>
        <v>Grabus</v>
      </c>
      <c r="J29" s="7" t="str">
        <f t="shared" si="3"/>
        <v>Kyle</v>
      </c>
      <c r="K29" s="20">
        <v>2</v>
      </c>
      <c r="L29" s="20">
        <v>45.35</v>
      </c>
      <c r="M29" s="7">
        <f t="shared" si="4"/>
        <v>165.35</v>
      </c>
      <c r="N29" s="20">
        <v>6</v>
      </c>
      <c r="O29" s="7">
        <f t="shared" si="10"/>
        <v>0</v>
      </c>
      <c r="P29" s="7">
        <f t="shared" si="11"/>
        <v>171.35</v>
      </c>
      <c r="Q29" s="20">
        <v>2</v>
      </c>
      <c r="R29" s="20">
        <v>44.94</v>
      </c>
      <c r="S29" s="7">
        <f t="shared" si="5"/>
        <v>164.94</v>
      </c>
      <c r="T29" s="20">
        <v>5</v>
      </c>
      <c r="U29" s="7">
        <f t="shared" si="6"/>
        <v>0</v>
      </c>
      <c r="V29" s="7">
        <f t="shared" si="7"/>
        <v>169.94</v>
      </c>
      <c r="W29" s="7">
        <f t="shared" si="8"/>
        <v>0</v>
      </c>
      <c r="X29" s="7">
        <f t="shared" si="9"/>
        <v>341.28999999999996</v>
      </c>
    </row>
    <row r="30" spans="1:24" x14ac:dyDescent="0.2">
      <c r="A30" s="57">
        <f>Competitors!A30</f>
        <v>29</v>
      </c>
      <c r="B30" s="58" t="str">
        <f>Competitors!B30</f>
        <v>Sivori</v>
      </c>
      <c r="C30" s="58" t="str">
        <f>Competitors!C30</f>
        <v>Bob</v>
      </c>
      <c r="D30" s="58" t="str">
        <f>Competitors!D30</f>
        <v>New York</v>
      </c>
      <c r="E30" s="26">
        <f>Competitors!H30</f>
        <v>0</v>
      </c>
      <c r="F30" s="43">
        <f>Competitors!F30</f>
        <v>2</v>
      </c>
      <c r="G30" s="61">
        <f t="shared" si="0"/>
        <v>313.22000000000003</v>
      </c>
      <c r="H30" s="60">
        <f t="shared" si="1"/>
        <v>29</v>
      </c>
      <c r="I30" s="7" t="str">
        <f t="shared" si="2"/>
        <v>Sivori</v>
      </c>
      <c r="J30" s="7" t="str">
        <f t="shared" si="3"/>
        <v>Bob</v>
      </c>
      <c r="K30" s="20">
        <v>2</v>
      </c>
      <c r="L30" s="21">
        <v>45.12</v>
      </c>
      <c r="M30" s="7">
        <f t="shared" si="4"/>
        <v>165.12</v>
      </c>
      <c r="N30" s="20"/>
      <c r="O30" s="7">
        <f t="shared" si="10"/>
        <v>5</v>
      </c>
      <c r="P30" s="7">
        <f t="shared" si="11"/>
        <v>160.12</v>
      </c>
      <c r="Q30" s="20">
        <v>2</v>
      </c>
      <c r="R30" s="20">
        <v>43.1</v>
      </c>
      <c r="S30" s="7">
        <f t="shared" si="5"/>
        <v>163.1</v>
      </c>
      <c r="T30" s="20"/>
      <c r="U30" s="7">
        <f t="shared" si="6"/>
        <v>5</v>
      </c>
      <c r="V30" s="7">
        <f t="shared" si="7"/>
        <v>158.1</v>
      </c>
      <c r="W30" s="7">
        <f t="shared" si="8"/>
        <v>15</v>
      </c>
      <c r="X30" s="7">
        <f t="shared" si="9"/>
        <v>313.22000000000003</v>
      </c>
    </row>
    <row r="31" spans="1:24" x14ac:dyDescent="0.2">
      <c r="A31" s="57">
        <f>Competitors!A31</f>
        <v>30</v>
      </c>
      <c r="B31" s="58" t="str">
        <f>Competitors!B31</f>
        <v>Pettes</v>
      </c>
      <c r="C31" s="58" t="str">
        <f>Competitors!C31</f>
        <v>Phillip</v>
      </c>
      <c r="D31" s="58" t="str">
        <f>Competitors!D31</f>
        <v>Muscle Shoals P.D.</v>
      </c>
      <c r="E31" s="7">
        <f>Competitors!H31</f>
        <v>0</v>
      </c>
      <c r="F31" s="43">
        <f>Competitors!F31</f>
        <v>1</v>
      </c>
      <c r="G31" s="61">
        <f t="shared" si="0"/>
        <v>313.57</v>
      </c>
      <c r="H31" s="60">
        <f t="shared" si="1"/>
        <v>30</v>
      </c>
      <c r="I31" s="7" t="str">
        <f t="shared" si="2"/>
        <v>Pettes</v>
      </c>
      <c r="J31" s="7" t="str">
        <f t="shared" si="3"/>
        <v>Phillip</v>
      </c>
      <c r="K31" s="20">
        <v>2</v>
      </c>
      <c r="L31" s="21">
        <v>44.13</v>
      </c>
      <c r="M31" s="7">
        <f t="shared" si="4"/>
        <v>164.13</v>
      </c>
      <c r="N31" s="20"/>
      <c r="O31" s="7">
        <f t="shared" si="10"/>
        <v>5</v>
      </c>
      <c r="P31" s="7">
        <f t="shared" si="11"/>
        <v>159.13</v>
      </c>
      <c r="Q31" s="20">
        <v>2</v>
      </c>
      <c r="R31" s="20">
        <v>44.44</v>
      </c>
      <c r="S31" s="7">
        <f t="shared" si="5"/>
        <v>164.44</v>
      </c>
      <c r="T31" s="20"/>
      <c r="U31" s="7">
        <f t="shared" si="6"/>
        <v>5</v>
      </c>
      <c r="V31" s="7">
        <f t="shared" si="7"/>
        <v>159.44</v>
      </c>
      <c r="W31" s="7">
        <f t="shared" si="8"/>
        <v>15</v>
      </c>
      <c r="X31" s="7">
        <f t="shared" si="9"/>
        <v>313.57</v>
      </c>
    </row>
    <row r="32" spans="1:24" x14ac:dyDescent="0.2">
      <c r="A32" s="57">
        <f>Competitors!A32</f>
        <v>31</v>
      </c>
      <c r="B32" s="58" t="str">
        <f>Competitors!B32</f>
        <v>Ganim</v>
      </c>
      <c r="C32" s="58" t="str">
        <f>Competitors!C32</f>
        <v>Emil</v>
      </c>
      <c r="D32" s="58" t="str">
        <f>Competitors!D32</f>
        <v>Leon County S.O.</v>
      </c>
      <c r="E32" s="7">
        <f>Competitors!H32</f>
        <v>0</v>
      </c>
      <c r="F32" s="43">
        <f>Competitors!F32</f>
        <v>4</v>
      </c>
      <c r="G32" s="61">
        <f t="shared" si="0"/>
        <v>60226.16</v>
      </c>
      <c r="H32" s="60">
        <f t="shared" si="1"/>
        <v>31</v>
      </c>
      <c r="I32" s="7" t="str">
        <f t="shared" si="2"/>
        <v>Ganim</v>
      </c>
      <c r="J32" s="7" t="str">
        <f t="shared" si="3"/>
        <v>Emil</v>
      </c>
      <c r="K32" s="20">
        <v>999</v>
      </c>
      <c r="L32" s="21"/>
      <c r="M32" s="7">
        <f t="shared" si="4"/>
        <v>59940</v>
      </c>
      <c r="N32" s="20"/>
      <c r="O32" s="7">
        <f t="shared" si="10"/>
        <v>5</v>
      </c>
      <c r="P32" s="7">
        <f t="shared" si="11"/>
        <v>59935</v>
      </c>
      <c r="Q32" s="20">
        <v>4</v>
      </c>
      <c r="R32" s="20">
        <v>5.16</v>
      </c>
      <c r="S32" s="7">
        <f t="shared" si="5"/>
        <v>245.16</v>
      </c>
      <c r="T32" s="20">
        <v>46</v>
      </c>
      <c r="U32" s="7">
        <f t="shared" si="6"/>
        <v>0</v>
      </c>
      <c r="V32" s="7">
        <f t="shared" si="7"/>
        <v>291.15999999999997</v>
      </c>
      <c r="W32" s="7">
        <f t="shared" si="8"/>
        <v>5</v>
      </c>
      <c r="X32" s="7">
        <f t="shared" si="9"/>
        <v>60226.16</v>
      </c>
    </row>
    <row r="33" spans="1:24" x14ac:dyDescent="0.2">
      <c r="A33" s="57">
        <f>Competitors!A33</f>
        <v>32</v>
      </c>
      <c r="B33" s="58" t="str">
        <f>Competitors!B33</f>
        <v>Molina</v>
      </c>
      <c r="C33" s="58" t="str">
        <f>Competitors!C33</f>
        <v>Tony</v>
      </c>
      <c r="D33" s="58" t="str">
        <f>Competitors!D33</f>
        <v>Orange County S.O.</v>
      </c>
      <c r="E33" s="7">
        <f>Competitors!H33</f>
        <v>0</v>
      </c>
      <c r="F33" s="43">
        <f>Competitors!F33</f>
        <v>2</v>
      </c>
      <c r="G33" s="61">
        <f t="shared" si="0"/>
        <v>302.38</v>
      </c>
      <c r="H33" s="60">
        <f t="shared" si="1"/>
        <v>32</v>
      </c>
      <c r="I33" s="7" t="str">
        <f t="shared" si="2"/>
        <v>Molina</v>
      </c>
      <c r="J33" s="7" t="str">
        <f t="shared" si="3"/>
        <v>Tony</v>
      </c>
      <c r="K33" s="20">
        <v>2</v>
      </c>
      <c r="L33" s="21">
        <v>37.909999999999997</v>
      </c>
      <c r="M33" s="7">
        <f t="shared" si="4"/>
        <v>157.91</v>
      </c>
      <c r="N33" s="20"/>
      <c r="O33" s="7">
        <f t="shared" si="10"/>
        <v>5</v>
      </c>
      <c r="P33" s="7">
        <f t="shared" si="11"/>
        <v>152.91</v>
      </c>
      <c r="Q33" s="20">
        <v>2</v>
      </c>
      <c r="R33" s="20">
        <v>39.47</v>
      </c>
      <c r="S33" s="7">
        <f t="shared" si="5"/>
        <v>159.47</v>
      </c>
      <c r="T33" s="20"/>
      <c r="U33" s="7">
        <f t="shared" si="6"/>
        <v>5</v>
      </c>
      <c r="V33" s="7">
        <f t="shared" si="7"/>
        <v>154.47</v>
      </c>
      <c r="W33" s="7">
        <f t="shared" si="8"/>
        <v>15</v>
      </c>
      <c r="X33" s="7">
        <f t="shared" si="9"/>
        <v>302.38</v>
      </c>
    </row>
    <row r="34" spans="1:24" x14ac:dyDescent="0.2">
      <c r="A34" s="57">
        <f>Competitors!A34</f>
        <v>33</v>
      </c>
      <c r="B34" s="58" t="str">
        <f>Competitors!B34</f>
        <v>Bailey</v>
      </c>
      <c r="C34" s="58" t="str">
        <f>Competitors!C34</f>
        <v>Ryan</v>
      </c>
      <c r="D34" s="58" t="str">
        <f>Competitors!D34</f>
        <v>FSU PD</v>
      </c>
      <c r="E34" s="7">
        <f>Competitors!H34</f>
        <v>0</v>
      </c>
      <c r="F34" s="43">
        <f>Competitors!F34</f>
        <v>5</v>
      </c>
      <c r="G34" s="61">
        <f t="shared" si="0"/>
        <v>329.53</v>
      </c>
      <c r="H34" s="60">
        <f t="shared" si="1"/>
        <v>33</v>
      </c>
      <c r="I34" s="7" t="str">
        <f t="shared" si="2"/>
        <v>Bailey</v>
      </c>
      <c r="J34" s="7" t="str">
        <f t="shared" si="3"/>
        <v>Ryan</v>
      </c>
      <c r="K34" s="20">
        <v>2</v>
      </c>
      <c r="L34" s="21">
        <v>46.78</v>
      </c>
      <c r="M34" s="7">
        <f t="shared" si="4"/>
        <v>166.78</v>
      </c>
      <c r="N34" s="20">
        <v>6</v>
      </c>
      <c r="O34" s="7">
        <f t="shared" si="10"/>
        <v>0</v>
      </c>
      <c r="P34" s="7">
        <f t="shared" si="11"/>
        <v>172.78</v>
      </c>
      <c r="Q34" s="20">
        <v>2</v>
      </c>
      <c r="R34" s="20">
        <v>41.75</v>
      </c>
      <c r="S34" s="7">
        <f t="shared" si="5"/>
        <v>161.75</v>
      </c>
      <c r="T34" s="20"/>
      <c r="U34" s="7">
        <f t="shared" si="6"/>
        <v>5</v>
      </c>
      <c r="V34" s="7">
        <f t="shared" si="7"/>
        <v>156.75</v>
      </c>
      <c r="W34" s="7">
        <f t="shared" si="8"/>
        <v>5</v>
      </c>
      <c r="X34" s="7">
        <f t="shared" si="9"/>
        <v>329.53</v>
      </c>
    </row>
    <row r="35" spans="1:24" x14ac:dyDescent="0.2">
      <c r="A35" s="57">
        <f>Competitors!A35</f>
        <v>34</v>
      </c>
      <c r="B35" s="58" t="str">
        <f>Competitors!B35</f>
        <v>Allison</v>
      </c>
      <c r="C35" s="58" t="str">
        <f>Competitors!C35</f>
        <v>Pat</v>
      </c>
      <c r="D35" s="58" t="str">
        <f>Competitors!D35</f>
        <v>Volusia County S.O.</v>
      </c>
      <c r="E35" s="7">
        <f>Competitors!H35</f>
        <v>0</v>
      </c>
      <c r="F35" s="43">
        <f>Competitors!F35</f>
        <v>2</v>
      </c>
      <c r="G35" s="61">
        <f t="shared" si="0"/>
        <v>265.32</v>
      </c>
      <c r="H35" s="60">
        <f t="shared" si="1"/>
        <v>34</v>
      </c>
      <c r="I35" s="7" t="str">
        <f t="shared" si="2"/>
        <v>Allison</v>
      </c>
      <c r="J35" s="7" t="str">
        <f t="shared" si="3"/>
        <v>Pat</v>
      </c>
      <c r="K35" s="20">
        <v>2</v>
      </c>
      <c r="L35" s="21">
        <v>21.19</v>
      </c>
      <c r="M35" s="7">
        <f t="shared" si="4"/>
        <v>141.19</v>
      </c>
      <c r="N35" s="20"/>
      <c r="O35" s="7">
        <f t="shared" si="10"/>
        <v>5</v>
      </c>
      <c r="P35" s="7">
        <f t="shared" si="11"/>
        <v>136.19</v>
      </c>
      <c r="Q35" s="21">
        <v>2</v>
      </c>
      <c r="R35" s="20">
        <v>19.13</v>
      </c>
      <c r="S35" s="7">
        <f t="shared" si="5"/>
        <v>139.13</v>
      </c>
      <c r="T35" s="20"/>
      <c r="U35" s="7">
        <f t="shared" si="6"/>
        <v>5</v>
      </c>
      <c r="V35" s="7">
        <f t="shared" si="7"/>
        <v>134.13</v>
      </c>
      <c r="W35" s="7">
        <f t="shared" si="8"/>
        <v>15</v>
      </c>
      <c r="X35" s="7">
        <f t="shared" si="9"/>
        <v>265.32</v>
      </c>
    </row>
    <row r="36" spans="1:24" x14ac:dyDescent="0.2">
      <c r="A36" s="57">
        <f>Competitors!A36</f>
        <v>35</v>
      </c>
      <c r="B36" s="58" t="str">
        <f>Competitors!B36</f>
        <v>Ford</v>
      </c>
      <c r="C36" s="58" t="str">
        <f>Competitors!C36</f>
        <v>Jason</v>
      </c>
      <c r="D36" s="58" t="str">
        <f>Competitors!D36</f>
        <v>FHP</v>
      </c>
      <c r="E36" s="26">
        <f>Competitors!H36</f>
        <v>0</v>
      </c>
      <c r="F36" s="43">
        <f>Competitors!F36</f>
        <v>7</v>
      </c>
      <c r="G36" s="61">
        <f t="shared" si="0"/>
        <v>327.31</v>
      </c>
      <c r="H36" s="60">
        <f t="shared" si="1"/>
        <v>35</v>
      </c>
      <c r="I36" s="7" t="str">
        <f t="shared" si="2"/>
        <v>Ford</v>
      </c>
      <c r="J36" s="7" t="str">
        <f t="shared" si="3"/>
        <v>Jason</v>
      </c>
      <c r="K36" s="20">
        <v>2</v>
      </c>
      <c r="L36" s="21">
        <v>40.369999999999997</v>
      </c>
      <c r="M36" s="7">
        <f t="shared" si="4"/>
        <v>160.37</v>
      </c>
      <c r="N36" s="20">
        <v>2</v>
      </c>
      <c r="O36" s="7">
        <f t="shared" si="10"/>
        <v>0</v>
      </c>
      <c r="P36" s="7">
        <f t="shared" si="11"/>
        <v>162.37</v>
      </c>
      <c r="Q36" s="20">
        <v>2</v>
      </c>
      <c r="R36" s="20">
        <v>40.94</v>
      </c>
      <c r="S36" s="7">
        <f t="shared" si="5"/>
        <v>160.94</v>
      </c>
      <c r="T36" s="20">
        <v>4</v>
      </c>
      <c r="U36" s="7">
        <f t="shared" si="6"/>
        <v>0</v>
      </c>
      <c r="V36" s="7">
        <f t="shared" si="7"/>
        <v>164.94</v>
      </c>
      <c r="W36" s="7">
        <f t="shared" si="8"/>
        <v>0</v>
      </c>
      <c r="X36" s="7">
        <f t="shared" si="9"/>
        <v>327.31</v>
      </c>
    </row>
    <row r="37" spans="1:24" x14ac:dyDescent="0.2">
      <c r="A37" s="57">
        <f>Competitors!A37</f>
        <v>36</v>
      </c>
      <c r="B37" s="58" t="str">
        <f>Competitors!B37</f>
        <v>Fagan</v>
      </c>
      <c r="C37" s="58" t="str">
        <f>Competitors!C37</f>
        <v>Charlie</v>
      </c>
      <c r="D37" s="58" t="str">
        <f>Competitors!D37</f>
        <v>Seminole County S.O.</v>
      </c>
      <c r="E37" s="26">
        <f>Competitors!H37</f>
        <v>0</v>
      </c>
      <c r="F37" s="43">
        <f>Competitors!F37</f>
        <v>3</v>
      </c>
      <c r="G37" s="61">
        <f t="shared" ref="G37:G52" si="12">X37</f>
        <v>298.82</v>
      </c>
      <c r="H37" s="60">
        <f t="shared" ref="H37:H52" si="13">A37</f>
        <v>36</v>
      </c>
      <c r="I37" s="7" t="str">
        <f t="shared" ref="I37:I52" si="14">B37</f>
        <v>Fagan</v>
      </c>
      <c r="J37" s="7" t="str">
        <f t="shared" ref="J37:J52" si="15">C37</f>
        <v>Charlie</v>
      </c>
      <c r="K37" s="20">
        <v>2</v>
      </c>
      <c r="L37" s="21">
        <v>29.72</v>
      </c>
      <c r="M37" s="7">
        <f t="shared" ref="M37:M52" si="16">(K37*60)+L37</f>
        <v>149.72</v>
      </c>
      <c r="N37" s="20"/>
      <c r="O37" s="7">
        <f t="shared" ref="O37:O52" si="17">IF(N37=0,5,0)</f>
        <v>5</v>
      </c>
      <c r="P37" s="7">
        <f t="shared" ref="P37:P52" si="18">M37+N37-O37</f>
        <v>144.72</v>
      </c>
      <c r="Q37" s="20">
        <v>2</v>
      </c>
      <c r="R37" s="20">
        <v>27.1</v>
      </c>
      <c r="S37" s="7">
        <f t="shared" ref="S37:S52" si="19">(Q37*60)+R37</f>
        <v>147.1</v>
      </c>
      <c r="T37" s="20">
        <v>7</v>
      </c>
      <c r="U37" s="7">
        <f t="shared" ref="U37:U52" si="20">IF(T37=0,5,0)</f>
        <v>0</v>
      </c>
      <c r="V37" s="7">
        <f t="shared" ref="V37:V52" si="21">S37+T37-U37</f>
        <v>154.1</v>
      </c>
      <c r="W37" s="7">
        <f t="shared" ref="W37:W52" si="22">IF(O37+U37=10,15,(O37+U37))</f>
        <v>5</v>
      </c>
      <c r="X37" s="7">
        <f t="shared" ref="X37:X52" si="23">M37+N37+S37+T37-W37</f>
        <v>298.82</v>
      </c>
    </row>
    <row r="38" spans="1:24" x14ac:dyDescent="0.2">
      <c r="A38" s="57">
        <f>Competitors!A38</f>
        <v>37</v>
      </c>
      <c r="B38" s="58" t="str">
        <f>Competitors!B38</f>
        <v>Strickland</v>
      </c>
      <c r="C38" s="58" t="str">
        <f>Competitors!C38</f>
        <v>Steve</v>
      </c>
      <c r="D38" s="58" t="str">
        <f>Competitors!D38</f>
        <v>Lakeland P.D.</v>
      </c>
      <c r="E38" s="26">
        <f>Competitors!H38</f>
        <v>0</v>
      </c>
      <c r="F38" s="43">
        <f>Competitors!F38</f>
        <v>2</v>
      </c>
      <c r="G38" s="61">
        <f t="shared" si="12"/>
        <v>285.02999999999997</v>
      </c>
      <c r="H38" s="60">
        <f t="shared" si="13"/>
        <v>37</v>
      </c>
      <c r="I38" s="7" t="str">
        <f t="shared" si="14"/>
        <v>Strickland</v>
      </c>
      <c r="J38" s="7" t="str">
        <f t="shared" si="15"/>
        <v>Steve</v>
      </c>
      <c r="K38" s="20">
        <v>2</v>
      </c>
      <c r="L38" s="21">
        <v>30.31</v>
      </c>
      <c r="M38" s="7">
        <f t="shared" si="16"/>
        <v>150.31</v>
      </c>
      <c r="N38" s="20"/>
      <c r="O38" s="7">
        <f t="shared" si="17"/>
        <v>5</v>
      </c>
      <c r="P38" s="7">
        <f t="shared" si="18"/>
        <v>145.31</v>
      </c>
      <c r="Q38" s="20">
        <v>2</v>
      </c>
      <c r="R38" s="20">
        <v>29.72</v>
      </c>
      <c r="S38" s="7">
        <f t="shared" si="19"/>
        <v>149.72</v>
      </c>
      <c r="T38" s="20"/>
      <c r="U38" s="7">
        <f t="shared" si="20"/>
        <v>5</v>
      </c>
      <c r="V38" s="7">
        <f t="shared" si="21"/>
        <v>144.72</v>
      </c>
      <c r="W38" s="7">
        <f t="shared" si="22"/>
        <v>15</v>
      </c>
      <c r="X38" s="7">
        <f t="shared" si="23"/>
        <v>285.02999999999997</v>
      </c>
    </row>
    <row r="39" spans="1:24" x14ac:dyDescent="0.2">
      <c r="A39" s="57">
        <f>Competitors!A39</f>
        <v>38</v>
      </c>
      <c r="B39" s="58" t="str">
        <f>Competitors!B39</f>
        <v>Lecatee</v>
      </c>
      <c r="C39" s="58" t="str">
        <f>Competitors!C39</f>
        <v>Chris</v>
      </c>
      <c r="D39" s="58" t="str">
        <f>Competitors!D39</f>
        <v>Volusia County S.O.</v>
      </c>
      <c r="E39" s="26">
        <f>Competitors!H39</f>
        <v>0</v>
      </c>
      <c r="F39" s="43">
        <f>Competitors!F39</f>
        <v>2</v>
      </c>
      <c r="G39" s="61">
        <f t="shared" si="12"/>
        <v>278.69</v>
      </c>
      <c r="H39" s="60">
        <f t="shared" si="13"/>
        <v>38</v>
      </c>
      <c r="I39" s="7" t="str">
        <f t="shared" si="14"/>
        <v>Lecatee</v>
      </c>
      <c r="J39" s="7" t="str">
        <f t="shared" si="15"/>
        <v>Chris</v>
      </c>
      <c r="K39" s="20">
        <v>2</v>
      </c>
      <c r="L39" s="21">
        <v>27.66</v>
      </c>
      <c r="M39" s="7">
        <f t="shared" si="16"/>
        <v>147.66</v>
      </c>
      <c r="N39" s="20"/>
      <c r="O39" s="7">
        <f t="shared" si="17"/>
        <v>5</v>
      </c>
      <c r="P39" s="7">
        <f t="shared" si="18"/>
        <v>142.66</v>
      </c>
      <c r="Q39" s="20">
        <v>2</v>
      </c>
      <c r="R39" s="20">
        <v>26.03</v>
      </c>
      <c r="S39" s="7">
        <f t="shared" si="19"/>
        <v>146.03</v>
      </c>
      <c r="T39" s="20"/>
      <c r="U39" s="7">
        <f t="shared" si="20"/>
        <v>5</v>
      </c>
      <c r="V39" s="7">
        <f t="shared" si="21"/>
        <v>141.03</v>
      </c>
      <c r="W39" s="7">
        <f t="shared" si="22"/>
        <v>15</v>
      </c>
      <c r="X39" s="7">
        <f t="shared" si="23"/>
        <v>278.69</v>
      </c>
    </row>
    <row r="40" spans="1:24" x14ac:dyDescent="0.2">
      <c r="A40" s="57">
        <f>Competitors!A40</f>
        <v>39</v>
      </c>
      <c r="B40" s="58" t="str">
        <f>Competitors!B40</f>
        <v>Wheeler</v>
      </c>
      <c r="C40" s="58" t="str">
        <f>Competitors!C40</f>
        <v>Tim</v>
      </c>
      <c r="D40" s="58" t="str">
        <f>Competitors!D40</f>
        <v>Volusia County S.O.</v>
      </c>
      <c r="E40" s="26">
        <f>Competitors!H40</f>
        <v>0</v>
      </c>
      <c r="F40" s="43">
        <f>Competitors!F40</f>
        <v>5</v>
      </c>
      <c r="G40" s="61">
        <f t="shared" si="12"/>
        <v>341.85</v>
      </c>
      <c r="H40" s="60">
        <f t="shared" si="13"/>
        <v>39</v>
      </c>
      <c r="I40" s="7" t="str">
        <f t="shared" si="14"/>
        <v>Wheeler</v>
      </c>
      <c r="J40" s="7" t="str">
        <f t="shared" si="15"/>
        <v>Tim</v>
      </c>
      <c r="K40" s="20">
        <v>2</v>
      </c>
      <c r="L40" s="21">
        <v>47.72</v>
      </c>
      <c r="M40" s="7">
        <f t="shared" si="16"/>
        <v>167.72</v>
      </c>
      <c r="N40" s="20">
        <v>4</v>
      </c>
      <c r="O40" s="7">
        <f t="shared" si="17"/>
        <v>0</v>
      </c>
      <c r="P40" s="7">
        <f t="shared" si="18"/>
        <v>171.72</v>
      </c>
      <c r="Q40" s="20">
        <v>2</v>
      </c>
      <c r="R40" s="20">
        <v>47.13</v>
      </c>
      <c r="S40" s="7">
        <f t="shared" si="19"/>
        <v>167.13</v>
      </c>
      <c r="T40" s="20">
        <v>3</v>
      </c>
      <c r="U40" s="7">
        <f t="shared" si="20"/>
        <v>0</v>
      </c>
      <c r="V40" s="7">
        <f t="shared" si="21"/>
        <v>170.13</v>
      </c>
      <c r="W40" s="7">
        <f t="shared" si="22"/>
        <v>0</v>
      </c>
      <c r="X40" s="7">
        <f t="shared" si="23"/>
        <v>341.85</v>
      </c>
    </row>
    <row r="41" spans="1:24" x14ac:dyDescent="0.2">
      <c r="A41" s="57">
        <f>Competitors!A41</f>
        <v>40</v>
      </c>
      <c r="B41" s="58" t="str">
        <f>Competitors!B41</f>
        <v>Littlejohn</v>
      </c>
      <c r="C41" s="58" t="str">
        <f>Competitors!C41</f>
        <v>Joe</v>
      </c>
      <c r="D41" s="58" t="str">
        <f>Competitors!D41</f>
        <v>Orange County S.O.</v>
      </c>
      <c r="E41" s="26">
        <f>Competitors!H41</f>
        <v>0</v>
      </c>
      <c r="F41" s="43">
        <f>Competitors!F41</f>
        <v>2</v>
      </c>
      <c r="G41" s="61">
        <f t="shared" si="12"/>
        <v>278.39</v>
      </c>
      <c r="H41" s="60">
        <f t="shared" si="13"/>
        <v>40</v>
      </c>
      <c r="I41" s="7" t="str">
        <f t="shared" si="14"/>
        <v>Littlejohn</v>
      </c>
      <c r="J41" s="7" t="str">
        <f t="shared" si="15"/>
        <v>Joe</v>
      </c>
      <c r="K41" s="20">
        <v>2</v>
      </c>
      <c r="L41" s="21">
        <v>27.04</v>
      </c>
      <c r="M41" s="7">
        <f t="shared" si="16"/>
        <v>147.04</v>
      </c>
      <c r="N41" s="20"/>
      <c r="O41" s="7">
        <f t="shared" si="17"/>
        <v>5</v>
      </c>
      <c r="P41" s="7">
        <f t="shared" si="18"/>
        <v>142.04</v>
      </c>
      <c r="Q41" s="20">
        <v>2</v>
      </c>
      <c r="R41" s="20">
        <v>26.35</v>
      </c>
      <c r="S41" s="7">
        <f t="shared" si="19"/>
        <v>146.35</v>
      </c>
      <c r="T41" s="20"/>
      <c r="U41" s="7">
        <f t="shared" si="20"/>
        <v>5</v>
      </c>
      <c r="V41" s="7">
        <f t="shared" si="21"/>
        <v>141.35</v>
      </c>
      <c r="W41" s="7">
        <f t="shared" si="22"/>
        <v>15</v>
      </c>
      <c r="X41" s="7">
        <f t="shared" si="23"/>
        <v>278.39</v>
      </c>
    </row>
    <row r="42" spans="1:24" x14ac:dyDescent="0.2">
      <c r="A42" s="57">
        <f>Competitors!A42</f>
        <v>41</v>
      </c>
      <c r="B42" s="58" t="str">
        <f>Competitors!B42</f>
        <v>Hon</v>
      </c>
      <c r="C42" s="58" t="str">
        <f>Competitors!C42</f>
        <v>Randy</v>
      </c>
      <c r="D42" s="58" t="str">
        <f>Competitors!D42</f>
        <v>Lake County S.O.</v>
      </c>
      <c r="E42" s="26">
        <f>Competitors!H42</f>
        <v>0</v>
      </c>
      <c r="F42" s="43">
        <f>Competitors!F42</f>
        <v>1</v>
      </c>
      <c r="G42" s="61">
        <f t="shared" si="12"/>
        <v>313.69</v>
      </c>
      <c r="H42" s="60">
        <f t="shared" si="13"/>
        <v>41</v>
      </c>
      <c r="I42" s="7" t="str">
        <f t="shared" si="14"/>
        <v>Hon</v>
      </c>
      <c r="J42" s="7" t="str">
        <f t="shared" si="15"/>
        <v>Randy</v>
      </c>
      <c r="K42" s="20">
        <v>2</v>
      </c>
      <c r="L42" s="21">
        <v>33.69</v>
      </c>
      <c r="M42" s="7">
        <f t="shared" si="16"/>
        <v>153.69</v>
      </c>
      <c r="N42" s="20">
        <v>2</v>
      </c>
      <c r="O42" s="7">
        <f t="shared" si="17"/>
        <v>0</v>
      </c>
      <c r="P42" s="7">
        <f t="shared" si="18"/>
        <v>155.69</v>
      </c>
      <c r="Q42" s="20">
        <v>2</v>
      </c>
      <c r="R42" s="20">
        <v>35</v>
      </c>
      <c r="S42" s="7">
        <f t="shared" si="19"/>
        <v>155</v>
      </c>
      <c r="T42" s="20">
        <v>3</v>
      </c>
      <c r="U42" s="7">
        <f t="shared" si="20"/>
        <v>0</v>
      </c>
      <c r="V42" s="7">
        <f t="shared" si="21"/>
        <v>158</v>
      </c>
      <c r="W42" s="7">
        <f t="shared" si="22"/>
        <v>0</v>
      </c>
      <c r="X42" s="7">
        <f t="shared" si="23"/>
        <v>313.69</v>
      </c>
    </row>
    <row r="43" spans="1:24" x14ac:dyDescent="0.2">
      <c r="A43" s="57">
        <f>Competitors!A43</f>
        <v>42</v>
      </c>
      <c r="B43" s="58" t="str">
        <f>Competitors!B43</f>
        <v>Barrett</v>
      </c>
      <c r="C43" s="58" t="str">
        <f>Competitors!C43</f>
        <v>Scott</v>
      </c>
      <c r="D43" s="58" t="str">
        <f>Competitors!D43</f>
        <v>FSU PD</v>
      </c>
      <c r="E43" s="26">
        <f>Competitors!H43</f>
        <v>0</v>
      </c>
      <c r="F43" s="43">
        <f>Competitors!F43</f>
        <v>2</v>
      </c>
      <c r="G43" s="61">
        <f t="shared" si="12"/>
        <v>302</v>
      </c>
      <c r="H43" s="60">
        <f t="shared" si="13"/>
        <v>42</v>
      </c>
      <c r="I43" s="7" t="str">
        <f t="shared" si="14"/>
        <v>Barrett</v>
      </c>
      <c r="J43" s="7" t="str">
        <f t="shared" si="15"/>
        <v>Scott</v>
      </c>
      <c r="K43" s="20">
        <v>2</v>
      </c>
      <c r="L43" s="21">
        <v>38</v>
      </c>
      <c r="M43" s="7">
        <f t="shared" si="16"/>
        <v>158</v>
      </c>
      <c r="N43" s="20"/>
      <c r="O43" s="7">
        <f t="shared" si="17"/>
        <v>5</v>
      </c>
      <c r="P43" s="7">
        <f t="shared" si="18"/>
        <v>153</v>
      </c>
      <c r="Q43" s="20">
        <v>2</v>
      </c>
      <c r="R43" s="20">
        <v>39</v>
      </c>
      <c r="S43" s="7">
        <f t="shared" si="19"/>
        <v>159</v>
      </c>
      <c r="T43" s="20"/>
      <c r="U43" s="7">
        <f t="shared" si="20"/>
        <v>5</v>
      </c>
      <c r="V43" s="7">
        <f t="shared" si="21"/>
        <v>154</v>
      </c>
      <c r="W43" s="7">
        <f t="shared" si="22"/>
        <v>15</v>
      </c>
      <c r="X43" s="7">
        <f t="shared" si="23"/>
        <v>302</v>
      </c>
    </row>
    <row r="44" spans="1:24" x14ac:dyDescent="0.2">
      <c r="A44" s="57">
        <f>Competitors!A44</f>
        <v>43</v>
      </c>
      <c r="B44" s="58" t="str">
        <f>Competitors!B44</f>
        <v>Bowden</v>
      </c>
      <c r="C44" s="58" t="str">
        <f>Competitors!C44</f>
        <v>Matthew</v>
      </c>
      <c r="D44" s="58" t="str">
        <f>Competitors!D44</f>
        <v>Lake County S.O.</v>
      </c>
      <c r="E44" s="26">
        <f>Competitors!H44</f>
        <v>0</v>
      </c>
      <c r="F44" s="43">
        <f>Competitors!F44</f>
        <v>1</v>
      </c>
      <c r="G44" s="61">
        <f t="shared" si="12"/>
        <v>380.05</v>
      </c>
      <c r="H44" s="60">
        <f t="shared" si="13"/>
        <v>43</v>
      </c>
      <c r="I44" s="7" t="str">
        <f t="shared" si="14"/>
        <v>Bowden</v>
      </c>
      <c r="J44" s="7" t="str">
        <f t="shared" si="15"/>
        <v>Matthew</v>
      </c>
      <c r="K44" s="20">
        <v>2</v>
      </c>
      <c r="L44" s="21">
        <v>41.09</v>
      </c>
      <c r="M44" s="7">
        <f t="shared" si="16"/>
        <v>161.09</v>
      </c>
      <c r="N44" s="20">
        <v>12</v>
      </c>
      <c r="O44" s="7">
        <f t="shared" si="17"/>
        <v>0</v>
      </c>
      <c r="P44" s="7">
        <f t="shared" si="18"/>
        <v>173.09</v>
      </c>
      <c r="Q44" s="20">
        <v>3</v>
      </c>
      <c r="R44" s="20">
        <v>1.96</v>
      </c>
      <c r="S44" s="7">
        <f t="shared" si="19"/>
        <v>181.96</v>
      </c>
      <c r="T44" s="20">
        <v>25</v>
      </c>
      <c r="U44" s="7">
        <f t="shared" si="20"/>
        <v>0</v>
      </c>
      <c r="V44" s="7">
        <f t="shared" si="21"/>
        <v>206.96</v>
      </c>
      <c r="W44" s="7">
        <f t="shared" si="22"/>
        <v>0</v>
      </c>
      <c r="X44" s="7">
        <f t="shared" si="23"/>
        <v>380.05</v>
      </c>
    </row>
    <row r="45" spans="1:24" x14ac:dyDescent="0.2">
      <c r="A45" s="57">
        <f>Competitors!A45</f>
        <v>44</v>
      </c>
      <c r="B45" s="58" t="str">
        <f>Competitors!B45</f>
        <v>McKoy</v>
      </c>
      <c r="C45" s="58" t="str">
        <f>Competitors!C45</f>
        <v>Mikell</v>
      </c>
      <c r="D45" s="58" t="str">
        <f>Competitors!D45</f>
        <v>Alachua County S. O.</v>
      </c>
      <c r="E45" s="26">
        <f>Competitors!H45</f>
        <v>0</v>
      </c>
      <c r="F45" s="43">
        <f>Competitors!F45</f>
        <v>7</v>
      </c>
      <c r="G45" s="61">
        <f t="shared" si="12"/>
        <v>478.87</v>
      </c>
      <c r="H45" s="60">
        <f t="shared" si="13"/>
        <v>44</v>
      </c>
      <c r="I45" s="7" t="str">
        <f t="shared" si="14"/>
        <v>McKoy</v>
      </c>
      <c r="J45" s="7" t="str">
        <f t="shared" si="15"/>
        <v>Mikell</v>
      </c>
      <c r="K45" s="20">
        <v>3</v>
      </c>
      <c r="L45" s="21">
        <v>22.31</v>
      </c>
      <c r="M45" s="7">
        <f t="shared" si="16"/>
        <v>202.31</v>
      </c>
      <c r="N45" s="20">
        <v>33</v>
      </c>
      <c r="O45" s="7">
        <f t="shared" si="17"/>
        <v>0</v>
      </c>
      <c r="P45" s="7">
        <f t="shared" si="18"/>
        <v>235.31</v>
      </c>
      <c r="Q45" s="20">
        <v>3</v>
      </c>
      <c r="R45" s="20">
        <v>31.56</v>
      </c>
      <c r="S45" s="7">
        <f t="shared" si="19"/>
        <v>211.56</v>
      </c>
      <c r="T45" s="20">
        <v>32</v>
      </c>
      <c r="U45" s="7">
        <f t="shared" si="20"/>
        <v>0</v>
      </c>
      <c r="V45" s="7">
        <f t="shared" si="21"/>
        <v>243.56</v>
      </c>
      <c r="W45" s="7">
        <f t="shared" si="22"/>
        <v>0</v>
      </c>
      <c r="X45" s="7">
        <f t="shared" si="23"/>
        <v>478.87</v>
      </c>
    </row>
    <row r="46" spans="1:24" x14ac:dyDescent="0.2">
      <c r="A46" s="57">
        <f>Competitors!A46</f>
        <v>45</v>
      </c>
      <c r="B46" s="58" t="str">
        <f>Competitors!B46</f>
        <v>Rosario</v>
      </c>
      <c r="C46" s="58" t="str">
        <f>Competitors!C46</f>
        <v>Miguel</v>
      </c>
      <c r="D46" s="58" t="str">
        <f>Competitors!D46</f>
        <v>Orange County S.O.</v>
      </c>
      <c r="E46" s="26">
        <f>Competitors!H46</f>
        <v>0</v>
      </c>
      <c r="F46" s="43">
        <f>Competitors!F46</f>
        <v>5</v>
      </c>
      <c r="G46" s="61">
        <f t="shared" si="12"/>
        <v>303.84000000000003</v>
      </c>
      <c r="H46" s="60">
        <f t="shared" si="13"/>
        <v>45</v>
      </c>
      <c r="I46" s="7" t="str">
        <f t="shared" si="14"/>
        <v>Rosario</v>
      </c>
      <c r="J46" s="7" t="str">
        <f t="shared" si="15"/>
        <v>Miguel</v>
      </c>
      <c r="K46" s="20">
        <v>2</v>
      </c>
      <c r="L46" s="21">
        <v>26.68</v>
      </c>
      <c r="M46" s="7">
        <f t="shared" si="16"/>
        <v>146.68</v>
      </c>
      <c r="N46" s="20">
        <v>7</v>
      </c>
      <c r="O46" s="7">
        <f t="shared" si="17"/>
        <v>0</v>
      </c>
      <c r="P46" s="7">
        <f t="shared" si="18"/>
        <v>153.68</v>
      </c>
      <c r="Q46" s="20">
        <v>2</v>
      </c>
      <c r="R46" s="20">
        <v>27.16</v>
      </c>
      <c r="S46" s="7">
        <f t="shared" si="19"/>
        <v>147.16</v>
      </c>
      <c r="T46" s="20">
        <v>3</v>
      </c>
      <c r="U46" s="7">
        <f t="shared" si="20"/>
        <v>0</v>
      </c>
      <c r="V46" s="7">
        <f t="shared" si="21"/>
        <v>150.16</v>
      </c>
      <c r="W46" s="7">
        <f t="shared" si="22"/>
        <v>0</v>
      </c>
      <c r="X46" s="7">
        <f t="shared" si="23"/>
        <v>303.84000000000003</v>
      </c>
    </row>
    <row r="47" spans="1:24" x14ac:dyDescent="0.2">
      <c r="A47" s="57">
        <f>Competitors!A47</f>
        <v>46</v>
      </c>
      <c r="B47" s="58" t="str">
        <f>Competitors!B47</f>
        <v>Borjas</v>
      </c>
      <c r="C47" s="58" t="str">
        <f>Competitors!C47</f>
        <v>Nelson</v>
      </c>
      <c r="D47" s="58" t="str">
        <f>Competitors!D47</f>
        <v>Orange County S.O.</v>
      </c>
      <c r="E47" s="26">
        <f>Competitors!H47</f>
        <v>0</v>
      </c>
      <c r="F47" s="43">
        <f>Competitors!F47</f>
        <v>2</v>
      </c>
      <c r="G47" s="61">
        <f t="shared" si="12"/>
        <v>328.31</v>
      </c>
      <c r="H47" s="60">
        <f t="shared" si="13"/>
        <v>46</v>
      </c>
      <c r="I47" s="7" t="str">
        <f t="shared" si="14"/>
        <v>Borjas</v>
      </c>
      <c r="J47" s="7" t="str">
        <f t="shared" si="15"/>
        <v>Nelson</v>
      </c>
      <c r="K47" s="20">
        <v>2</v>
      </c>
      <c r="L47" s="21">
        <v>52.19</v>
      </c>
      <c r="M47" s="7">
        <f t="shared" si="16"/>
        <v>172.19</v>
      </c>
      <c r="N47" s="20">
        <v>13</v>
      </c>
      <c r="O47" s="7">
        <f t="shared" si="17"/>
        <v>0</v>
      </c>
      <c r="P47" s="7">
        <f t="shared" si="18"/>
        <v>185.19</v>
      </c>
      <c r="Q47" s="20">
        <v>2</v>
      </c>
      <c r="R47" s="20">
        <v>28.12</v>
      </c>
      <c r="S47" s="7">
        <f t="shared" si="19"/>
        <v>148.12</v>
      </c>
      <c r="T47" s="20"/>
      <c r="U47" s="7">
        <f t="shared" si="20"/>
        <v>5</v>
      </c>
      <c r="V47" s="7">
        <f t="shared" si="21"/>
        <v>143.12</v>
      </c>
      <c r="W47" s="7">
        <f t="shared" si="22"/>
        <v>5</v>
      </c>
      <c r="X47" s="7">
        <f t="shared" si="23"/>
        <v>328.31</v>
      </c>
    </row>
    <row r="48" spans="1:24" x14ac:dyDescent="0.2">
      <c r="A48" s="57">
        <f>Competitors!A48</f>
        <v>47</v>
      </c>
      <c r="B48" s="58" t="str">
        <f>Competitors!B48</f>
        <v>Stafford</v>
      </c>
      <c r="C48" s="58" t="str">
        <f>Competitors!C48</f>
        <v>Bobby</v>
      </c>
      <c r="D48" s="58" t="str">
        <f>Competitors!D48</f>
        <v>Alachua County S. O.</v>
      </c>
      <c r="E48" s="26">
        <f>Competitors!H48</f>
        <v>0</v>
      </c>
      <c r="F48" s="43">
        <f>Competitors!F48</f>
        <v>2</v>
      </c>
      <c r="G48" s="61">
        <f t="shared" si="12"/>
        <v>358.78</v>
      </c>
      <c r="H48" s="60">
        <f t="shared" si="13"/>
        <v>47</v>
      </c>
      <c r="I48" s="7" t="str">
        <f t="shared" si="14"/>
        <v>Stafford</v>
      </c>
      <c r="J48" s="7" t="str">
        <f t="shared" si="15"/>
        <v>Bobby</v>
      </c>
      <c r="K48" s="20">
        <v>3</v>
      </c>
      <c r="L48" s="21">
        <v>1.59</v>
      </c>
      <c r="M48" s="7">
        <f t="shared" si="16"/>
        <v>181.59</v>
      </c>
      <c r="N48" s="20">
        <v>7</v>
      </c>
      <c r="O48" s="7">
        <f t="shared" si="17"/>
        <v>0</v>
      </c>
      <c r="P48" s="7">
        <f t="shared" si="18"/>
        <v>188.59</v>
      </c>
      <c r="Q48" s="20">
        <v>2</v>
      </c>
      <c r="R48" s="20">
        <v>48.19</v>
      </c>
      <c r="S48" s="7">
        <f t="shared" si="19"/>
        <v>168.19</v>
      </c>
      <c r="T48" s="20">
        <v>2</v>
      </c>
      <c r="U48" s="7">
        <f t="shared" si="20"/>
        <v>0</v>
      </c>
      <c r="V48" s="7">
        <f t="shared" si="21"/>
        <v>170.19</v>
      </c>
      <c r="W48" s="7">
        <f t="shared" si="22"/>
        <v>0</v>
      </c>
      <c r="X48" s="7">
        <f t="shared" si="23"/>
        <v>358.78</v>
      </c>
    </row>
    <row r="49" spans="1:24" x14ac:dyDescent="0.2">
      <c r="A49" s="57">
        <f>Competitors!A49</f>
        <v>48</v>
      </c>
      <c r="B49" s="58" t="str">
        <f>Competitors!B49</f>
        <v>Cresswell</v>
      </c>
      <c r="C49" s="58" t="str">
        <f>Competitors!C49</f>
        <v>Dean</v>
      </c>
      <c r="D49" s="58" t="str">
        <f>Competitors!D49</f>
        <v>Seminole County S.O.</v>
      </c>
      <c r="E49" s="26">
        <f>Competitors!H49</f>
        <v>0</v>
      </c>
      <c r="F49" s="43">
        <f>Competitors!F49</f>
        <v>3</v>
      </c>
      <c r="G49" s="61">
        <f t="shared" si="12"/>
        <v>287.96000000000004</v>
      </c>
      <c r="H49" s="60">
        <f t="shared" si="13"/>
        <v>48</v>
      </c>
      <c r="I49" s="7" t="str">
        <f t="shared" si="14"/>
        <v>Cresswell</v>
      </c>
      <c r="J49" s="7" t="str">
        <f t="shared" si="15"/>
        <v>Dean</v>
      </c>
      <c r="K49" s="20">
        <v>2</v>
      </c>
      <c r="L49" s="21">
        <v>20.9</v>
      </c>
      <c r="M49" s="7">
        <f t="shared" si="16"/>
        <v>140.9</v>
      </c>
      <c r="N49" s="20"/>
      <c r="O49" s="7">
        <f t="shared" si="17"/>
        <v>5</v>
      </c>
      <c r="P49" s="7">
        <f t="shared" si="18"/>
        <v>135.9</v>
      </c>
      <c r="Q49" s="20">
        <v>2</v>
      </c>
      <c r="R49" s="20">
        <v>20.059999999999999</v>
      </c>
      <c r="S49" s="7">
        <f t="shared" si="19"/>
        <v>140.06</v>
      </c>
      <c r="T49" s="20">
        <v>12</v>
      </c>
      <c r="U49" s="7">
        <f t="shared" si="20"/>
        <v>0</v>
      </c>
      <c r="V49" s="7">
        <f t="shared" si="21"/>
        <v>152.06</v>
      </c>
      <c r="W49" s="7">
        <f t="shared" si="22"/>
        <v>5</v>
      </c>
      <c r="X49" s="7">
        <f t="shared" si="23"/>
        <v>287.96000000000004</v>
      </c>
    </row>
    <row r="50" spans="1:24" x14ac:dyDescent="0.2">
      <c r="A50" s="57">
        <f>Competitors!A50</f>
        <v>49</v>
      </c>
      <c r="B50" s="58" t="str">
        <f>Competitors!B50</f>
        <v>Grimsley</v>
      </c>
      <c r="C50" s="58" t="str">
        <f>Competitors!C50</f>
        <v>Rob</v>
      </c>
      <c r="D50" s="58" t="str">
        <f>Competitors!D50</f>
        <v>Charleston</v>
      </c>
      <c r="E50" s="26">
        <f>Competitors!H50</f>
        <v>0</v>
      </c>
      <c r="F50" s="43">
        <f>Competitors!F50</f>
        <v>1</v>
      </c>
      <c r="G50" s="61">
        <f t="shared" si="12"/>
        <v>286.07</v>
      </c>
      <c r="H50" s="60">
        <f t="shared" si="13"/>
        <v>49</v>
      </c>
      <c r="I50" s="7" t="str">
        <f t="shared" si="14"/>
        <v>Grimsley</v>
      </c>
      <c r="J50" s="7" t="str">
        <f t="shared" si="15"/>
        <v>Rob</v>
      </c>
      <c r="K50" s="20">
        <v>2</v>
      </c>
      <c r="L50" s="21">
        <v>31.13</v>
      </c>
      <c r="M50" s="7">
        <f t="shared" si="16"/>
        <v>151.13</v>
      </c>
      <c r="N50" s="20"/>
      <c r="O50" s="7">
        <f t="shared" si="17"/>
        <v>5</v>
      </c>
      <c r="P50" s="7">
        <f t="shared" si="18"/>
        <v>146.13</v>
      </c>
      <c r="Q50" s="20">
        <v>2</v>
      </c>
      <c r="R50" s="20">
        <v>29.94</v>
      </c>
      <c r="S50" s="7">
        <f t="shared" si="19"/>
        <v>149.94</v>
      </c>
      <c r="T50" s="20"/>
      <c r="U50" s="7">
        <f t="shared" si="20"/>
        <v>5</v>
      </c>
      <c r="V50" s="7">
        <f t="shared" si="21"/>
        <v>144.94</v>
      </c>
      <c r="W50" s="7">
        <f t="shared" si="22"/>
        <v>15</v>
      </c>
      <c r="X50" s="7">
        <f t="shared" si="23"/>
        <v>286.07</v>
      </c>
    </row>
    <row r="51" spans="1:24" x14ac:dyDescent="0.2">
      <c r="A51" s="57">
        <f>Competitors!A51</f>
        <v>50</v>
      </c>
      <c r="B51" s="58" t="str">
        <f>Competitors!B51</f>
        <v>Glover</v>
      </c>
      <c r="C51" s="58" t="str">
        <f>Competitors!C51</f>
        <v>Jason</v>
      </c>
      <c r="D51" s="58" t="str">
        <f>Competitors!D51</f>
        <v>Leon County S.O.</v>
      </c>
      <c r="E51" s="26">
        <f>Competitors!H51</f>
        <v>0</v>
      </c>
      <c r="F51" s="43">
        <f>Competitors!F51</f>
        <v>1</v>
      </c>
      <c r="G51" s="61">
        <f t="shared" si="12"/>
        <v>-15</v>
      </c>
      <c r="H51" s="60">
        <f t="shared" si="13"/>
        <v>50</v>
      </c>
      <c r="I51" s="7" t="str">
        <f t="shared" si="14"/>
        <v>Glover</v>
      </c>
      <c r="J51" s="7" t="str">
        <f t="shared" si="15"/>
        <v>Jason</v>
      </c>
      <c r="K51" s="20"/>
      <c r="L51" s="21"/>
      <c r="N51" s="20"/>
      <c r="O51" s="7">
        <f t="shared" si="17"/>
        <v>5</v>
      </c>
      <c r="P51" s="7">
        <f t="shared" si="18"/>
        <v>-5</v>
      </c>
      <c r="Q51" s="20"/>
      <c r="R51" s="20"/>
      <c r="S51" s="7">
        <f t="shared" si="19"/>
        <v>0</v>
      </c>
      <c r="T51" s="20"/>
      <c r="U51" s="7">
        <f t="shared" si="20"/>
        <v>5</v>
      </c>
      <c r="V51" s="7">
        <f t="shared" si="21"/>
        <v>-5</v>
      </c>
      <c r="W51" s="7">
        <f t="shared" si="22"/>
        <v>15</v>
      </c>
      <c r="X51" s="7">
        <f t="shared" si="23"/>
        <v>-15</v>
      </c>
    </row>
    <row r="52" spans="1:24" x14ac:dyDescent="0.2">
      <c r="A52" s="57">
        <f>Competitors!A52</f>
        <v>51</v>
      </c>
      <c r="B52" s="58" t="str">
        <f>Competitors!B52</f>
        <v>Hutchko</v>
      </c>
      <c r="C52" s="58" t="str">
        <f>Competitors!C52</f>
        <v>Christopher</v>
      </c>
      <c r="D52" s="58" t="str">
        <f>Competitors!D52</f>
        <v>Bradenton P.D.</v>
      </c>
      <c r="E52" s="26">
        <f>Competitors!H52</f>
        <v>0</v>
      </c>
      <c r="F52" s="43">
        <f>Competitors!F52</f>
        <v>8</v>
      </c>
      <c r="G52" s="61">
        <f t="shared" si="12"/>
        <v>391.74</v>
      </c>
      <c r="H52" s="60">
        <f t="shared" si="13"/>
        <v>51</v>
      </c>
      <c r="I52" s="7" t="str">
        <f t="shared" si="14"/>
        <v>Hutchko</v>
      </c>
      <c r="J52" s="7" t="str">
        <f t="shared" si="15"/>
        <v>Christopher</v>
      </c>
      <c r="K52" s="20">
        <v>3</v>
      </c>
      <c r="L52" s="21">
        <v>2.84</v>
      </c>
      <c r="M52" s="7">
        <f t="shared" si="16"/>
        <v>182.84</v>
      </c>
      <c r="N52" s="20">
        <v>14</v>
      </c>
      <c r="O52" s="7">
        <f t="shared" si="17"/>
        <v>0</v>
      </c>
      <c r="P52" s="7">
        <f t="shared" si="18"/>
        <v>196.84</v>
      </c>
      <c r="Q52" s="20">
        <v>3</v>
      </c>
      <c r="R52" s="20">
        <v>2.9</v>
      </c>
      <c r="S52" s="7">
        <f t="shared" si="19"/>
        <v>182.9</v>
      </c>
      <c r="T52" s="20">
        <v>12</v>
      </c>
      <c r="U52" s="7">
        <f t="shared" si="20"/>
        <v>0</v>
      </c>
      <c r="V52" s="7">
        <f t="shared" si="21"/>
        <v>194.9</v>
      </c>
      <c r="W52" s="7">
        <f t="shared" si="22"/>
        <v>0</v>
      </c>
      <c r="X52" s="7">
        <f t="shared" si="23"/>
        <v>391.74</v>
      </c>
    </row>
    <row r="53" spans="1:24" x14ac:dyDescent="0.2">
      <c r="E53" s="26"/>
      <c r="F53" s="25"/>
      <c r="G53" s="61"/>
      <c r="H53" s="60"/>
      <c r="K53" s="20"/>
      <c r="L53" s="21"/>
      <c r="N53" s="20"/>
      <c r="Q53" s="20"/>
      <c r="R53" s="20"/>
      <c r="T53" s="20"/>
    </row>
    <row r="54" spans="1:24" x14ac:dyDescent="0.2">
      <c r="E54" s="26"/>
      <c r="F54" s="25"/>
      <c r="G54" s="61"/>
      <c r="H54" s="60"/>
      <c r="K54" s="20"/>
      <c r="L54" s="21"/>
      <c r="N54" s="20"/>
      <c r="Q54" s="20"/>
      <c r="R54" s="20"/>
      <c r="T54" s="20"/>
    </row>
    <row r="55" spans="1:24" x14ac:dyDescent="0.2">
      <c r="G55" s="61"/>
      <c r="H55" s="60"/>
    </row>
    <row r="56" spans="1:24" x14ac:dyDescent="0.2">
      <c r="G56" s="61"/>
      <c r="H56" s="60"/>
    </row>
    <row r="57" spans="1:24" x14ac:dyDescent="0.2">
      <c r="G57" s="61"/>
      <c r="H57" s="60"/>
    </row>
    <row r="58" spans="1:24" x14ac:dyDescent="0.2">
      <c r="G58" s="61"/>
      <c r="H58" s="60"/>
    </row>
    <row r="59" spans="1:24" x14ac:dyDescent="0.2">
      <c r="G59" s="61"/>
      <c r="H59" s="60"/>
    </row>
    <row r="60" spans="1:24" x14ac:dyDescent="0.2">
      <c r="G60" s="61"/>
      <c r="H60" s="60"/>
    </row>
    <row r="61" spans="1:24" x14ac:dyDescent="0.2">
      <c r="G61" s="61"/>
      <c r="H61" s="60"/>
    </row>
    <row r="62" spans="1:24" x14ac:dyDescent="0.2">
      <c r="G62" s="61"/>
      <c r="H62" s="60"/>
    </row>
    <row r="63" spans="1:24" x14ac:dyDescent="0.2">
      <c r="G63" s="61"/>
      <c r="H63" s="60"/>
      <c r="K63" s="9"/>
    </row>
    <row r="64" spans="1:24" x14ac:dyDescent="0.2">
      <c r="G64" s="61"/>
      <c r="H64" s="60"/>
    </row>
    <row r="65" spans="7:8" x14ac:dyDescent="0.2">
      <c r="G65" s="61"/>
      <c r="H65" s="60"/>
    </row>
    <row r="66" spans="7:8" x14ac:dyDescent="0.2">
      <c r="G66" s="61"/>
      <c r="H66" s="60"/>
    </row>
    <row r="67" spans="7:8" x14ac:dyDescent="0.2">
      <c r="G67" s="61"/>
      <c r="H67" s="60"/>
    </row>
    <row r="68" spans="7:8" x14ac:dyDescent="0.2">
      <c r="G68" s="61"/>
      <c r="H68" s="60"/>
    </row>
    <row r="69" spans="7:8" x14ac:dyDescent="0.2">
      <c r="G69" s="61"/>
      <c r="H69" s="60"/>
    </row>
  </sheetData>
  <sheetProtection sort="0"/>
  <protectedRanges>
    <protectedRange password="CC1A" sqref="E2:E69" name="Team Number"/>
    <protectedRange password="CC1A" sqref="M2:N2 M3 M4:N69" name="Run 1"/>
    <protectedRange password="CC1A" sqref="S2:T69" name="Run 2"/>
  </protectedRanges>
  <mergeCells count="2">
    <mergeCell ref="B1:C1"/>
    <mergeCell ref="I1:J1"/>
  </mergeCells>
  <phoneticPr fontId="1" type="noConversion"/>
  <pageMargins left="0.25" right="0.25" top="0.75" bottom="0.75" header="0.3" footer="0.3"/>
  <pageSetup scale="54" fitToHeight="2" orientation="landscape" r:id="rId1"/>
  <headerFooter alignWithMargins="0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D14" sqref="D14"/>
    </sheetView>
  </sheetViews>
  <sheetFormatPr defaultRowHeight="12.75" x14ac:dyDescent="0.2"/>
  <cols>
    <col min="1" max="1" width="9.140625" style="42"/>
    <col min="2" max="2" width="9.85546875" bestFit="1" customWidth="1"/>
    <col min="3" max="3" width="11.140625" bestFit="1" customWidth="1"/>
    <col min="4" max="4" width="22" bestFit="1" customWidth="1"/>
    <col min="5" max="5" width="19.140625" bestFit="1" customWidth="1"/>
    <col min="6" max="6" width="18.140625" bestFit="1" customWidth="1"/>
    <col min="7" max="7" width="12.5703125" bestFit="1" customWidth="1"/>
  </cols>
  <sheetData>
    <row r="1" spans="1:7" s="70" customFormat="1" ht="15.75" x14ac:dyDescent="0.25">
      <c r="A1" s="75" t="s">
        <v>232</v>
      </c>
      <c r="B1" s="75"/>
      <c r="C1" s="75"/>
      <c r="D1" s="75"/>
      <c r="E1" s="75"/>
      <c r="F1" s="75"/>
      <c r="G1" s="75"/>
    </row>
    <row r="2" spans="1:7" s="70" customFormat="1" ht="15.75" x14ac:dyDescent="0.25">
      <c r="A2" s="45" t="s">
        <v>50</v>
      </c>
      <c r="B2" s="45" t="s">
        <v>38</v>
      </c>
      <c r="C2" s="45" t="s">
        <v>39</v>
      </c>
      <c r="D2" s="45" t="s">
        <v>13</v>
      </c>
      <c r="E2" s="45" t="s">
        <v>4</v>
      </c>
      <c r="F2" s="45" t="s">
        <v>229</v>
      </c>
      <c r="G2" s="45" t="s">
        <v>231</v>
      </c>
    </row>
    <row r="3" spans="1:7" x14ac:dyDescent="0.2">
      <c r="A3" s="43">
        <v>1</v>
      </c>
      <c r="B3" s="7" t="s">
        <v>180</v>
      </c>
      <c r="C3" s="7" t="s">
        <v>143</v>
      </c>
      <c r="D3" s="7" t="s">
        <v>181</v>
      </c>
      <c r="E3" s="7">
        <v>265.32</v>
      </c>
      <c r="F3" s="7">
        <v>120.28</v>
      </c>
      <c r="G3" s="7">
        <f t="shared" ref="G3:G47" si="0">E3+F3</f>
        <v>385.6</v>
      </c>
    </row>
    <row r="4" spans="1:7" x14ac:dyDescent="0.2">
      <c r="A4" s="43">
        <v>2</v>
      </c>
      <c r="B4" s="7" t="s">
        <v>140</v>
      </c>
      <c r="C4" s="7" t="s">
        <v>141</v>
      </c>
      <c r="D4" s="7" t="s">
        <v>142</v>
      </c>
      <c r="E4" s="7">
        <v>271.06</v>
      </c>
      <c r="F4" s="7">
        <v>129.61000000000001</v>
      </c>
      <c r="G4" s="7">
        <f t="shared" si="0"/>
        <v>400.67</v>
      </c>
    </row>
    <row r="5" spans="1:7" x14ac:dyDescent="0.2">
      <c r="A5" s="43">
        <v>3</v>
      </c>
      <c r="B5" s="7" t="s">
        <v>140</v>
      </c>
      <c r="C5" s="7" t="s">
        <v>143</v>
      </c>
      <c r="D5" s="7" t="s">
        <v>144</v>
      </c>
      <c r="E5" s="7">
        <v>269.31</v>
      </c>
      <c r="F5" s="7">
        <v>134.53</v>
      </c>
      <c r="G5" s="7">
        <f t="shared" si="0"/>
        <v>403.84000000000003</v>
      </c>
    </row>
    <row r="6" spans="1:7" x14ac:dyDescent="0.2">
      <c r="A6" s="43">
        <v>4</v>
      </c>
      <c r="B6" s="7" t="s">
        <v>128</v>
      </c>
      <c r="C6" s="7" t="s">
        <v>116</v>
      </c>
      <c r="D6" s="7" t="s">
        <v>144</v>
      </c>
      <c r="E6" s="7">
        <v>287.96000000000004</v>
      </c>
      <c r="F6" s="7">
        <v>123.07</v>
      </c>
      <c r="G6" s="7">
        <f t="shared" si="0"/>
        <v>411.03000000000003</v>
      </c>
    </row>
    <row r="7" spans="1:7" x14ac:dyDescent="0.2">
      <c r="A7" s="43">
        <v>5</v>
      </c>
      <c r="B7" s="7" t="s">
        <v>188</v>
      </c>
      <c r="C7" s="7" t="s">
        <v>189</v>
      </c>
      <c r="D7" s="7" t="s">
        <v>142</v>
      </c>
      <c r="E7" s="7">
        <v>278.39</v>
      </c>
      <c r="F7" s="7">
        <v>135.09</v>
      </c>
      <c r="G7" s="7">
        <f t="shared" si="0"/>
        <v>413.48</v>
      </c>
    </row>
    <row r="8" spans="1:7" x14ac:dyDescent="0.2">
      <c r="A8" s="43">
        <v>6</v>
      </c>
      <c r="B8" s="7" t="s">
        <v>183</v>
      </c>
      <c r="C8" s="7" t="s">
        <v>184</v>
      </c>
      <c r="D8" s="7" t="s">
        <v>185</v>
      </c>
      <c r="E8" s="7">
        <v>285.02999999999997</v>
      </c>
      <c r="F8" s="7">
        <v>128.59</v>
      </c>
      <c r="G8" s="7">
        <f t="shared" si="0"/>
        <v>413.62</v>
      </c>
    </row>
    <row r="9" spans="1:7" x14ac:dyDescent="0.2">
      <c r="A9" s="43">
        <v>7</v>
      </c>
      <c r="B9" s="7" t="s">
        <v>203</v>
      </c>
      <c r="C9" s="7" t="s">
        <v>204</v>
      </c>
      <c r="D9" s="7" t="s">
        <v>205</v>
      </c>
      <c r="E9" s="7">
        <v>286.07</v>
      </c>
      <c r="F9" s="7">
        <v>128.28</v>
      </c>
      <c r="G9" s="7">
        <f t="shared" si="0"/>
        <v>414.35</v>
      </c>
    </row>
    <row r="10" spans="1:7" x14ac:dyDescent="0.2">
      <c r="A10" s="43">
        <v>8</v>
      </c>
      <c r="B10" s="7" t="s">
        <v>186</v>
      </c>
      <c r="C10" s="7" t="s">
        <v>155</v>
      </c>
      <c r="D10" s="7" t="s">
        <v>181</v>
      </c>
      <c r="E10" s="7">
        <v>278.69</v>
      </c>
      <c r="F10" s="7">
        <v>136.02000000000001</v>
      </c>
      <c r="G10" s="7">
        <f t="shared" si="0"/>
        <v>414.71000000000004</v>
      </c>
    </row>
    <row r="11" spans="1:7" x14ac:dyDescent="0.2">
      <c r="A11" s="43">
        <v>9</v>
      </c>
      <c r="B11" s="7" t="s">
        <v>32</v>
      </c>
      <c r="C11" s="7" t="s">
        <v>33</v>
      </c>
      <c r="D11" s="7" t="s">
        <v>149</v>
      </c>
      <c r="E11" s="7">
        <v>288.65999999999997</v>
      </c>
      <c r="F11" s="7">
        <v>136.91</v>
      </c>
      <c r="G11" s="7">
        <f t="shared" si="0"/>
        <v>425.56999999999994</v>
      </c>
    </row>
    <row r="12" spans="1:7" x14ac:dyDescent="0.2">
      <c r="A12" s="43">
        <v>10</v>
      </c>
      <c r="B12" s="7" t="s">
        <v>93</v>
      </c>
      <c r="C12" s="7" t="s">
        <v>114</v>
      </c>
      <c r="D12" s="7" t="s">
        <v>144</v>
      </c>
      <c r="E12" s="7">
        <v>298.82</v>
      </c>
      <c r="F12" s="7">
        <v>130.05000000000001</v>
      </c>
      <c r="G12" s="7">
        <f t="shared" si="0"/>
        <v>428.87</v>
      </c>
    </row>
    <row r="13" spans="1:7" x14ac:dyDescent="0.2">
      <c r="A13" s="43">
        <v>11</v>
      </c>
      <c r="B13" s="7" t="s">
        <v>158</v>
      </c>
      <c r="C13" s="7" t="s">
        <v>112</v>
      </c>
      <c r="D13" s="7" t="s">
        <v>159</v>
      </c>
      <c r="E13" s="7">
        <v>296.14999999999998</v>
      </c>
      <c r="F13" s="7">
        <v>136.52000000000001</v>
      </c>
      <c r="G13" s="7">
        <f t="shared" si="0"/>
        <v>432.66999999999996</v>
      </c>
    </row>
    <row r="14" spans="1:7" x14ac:dyDescent="0.2">
      <c r="A14" s="43">
        <v>12</v>
      </c>
      <c r="B14" s="7" t="s">
        <v>147</v>
      </c>
      <c r="C14" s="7" t="s">
        <v>148</v>
      </c>
      <c r="D14" s="7" t="s">
        <v>123</v>
      </c>
      <c r="E14" s="7">
        <v>296.27999999999997</v>
      </c>
      <c r="F14" s="7">
        <v>136.78</v>
      </c>
      <c r="G14" s="7">
        <f t="shared" si="0"/>
        <v>433.05999999999995</v>
      </c>
    </row>
    <row r="15" spans="1:7" x14ac:dyDescent="0.2">
      <c r="A15" s="43">
        <v>13</v>
      </c>
      <c r="B15" s="7" t="s">
        <v>130</v>
      </c>
      <c r="C15" s="7" t="s">
        <v>131</v>
      </c>
      <c r="D15" s="7" t="s">
        <v>123</v>
      </c>
      <c r="E15" s="7">
        <v>304.25</v>
      </c>
      <c r="F15" s="7">
        <v>138.5</v>
      </c>
      <c r="G15" s="7">
        <f t="shared" si="0"/>
        <v>442.75</v>
      </c>
    </row>
    <row r="16" spans="1:7" x14ac:dyDescent="0.2">
      <c r="A16" s="43">
        <v>14</v>
      </c>
      <c r="B16" s="7" t="s">
        <v>197</v>
      </c>
      <c r="C16" s="7" t="s">
        <v>198</v>
      </c>
      <c r="D16" s="7" t="s">
        <v>142</v>
      </c>
      <c r="E16" s="7">
        <v>303.84000000000003</v>
      </c>
      <c r="F16" s="7">
        <v>139.09</v>
      </c>
      <c r="G16" s="7">
        <f t="shared" si="0"/>
        <v>442.93000000000006</v>
      </c>
    </row>
    <row r="17" spans="1:7" x14ac:dyDescent="0.2">
      <c r="A17" s="43">
        <v>15</v>
      </c>
      <c r="B17" s="7" t="s">
        <v>29</v>
      </c>
      <c r="C17" s="7" t="s">
        <v>16</v>
      </c>
      <c r="D17" s="7" t="s">
        <v>149</v>
      </c>
      <c r="E17" s="7">
        <v>302</v>
      </c>
      <c r="F17" s="7">
        <v>140.97999999999999</v>
      </c>
      <c r="G17" s="7">
        <f t="shared" si="0"/>
        <v>442.98</v>
      </c>
    </row>
    <row r="18" spans="1:7" x14ac:dyDescent="0.2">
      <c r="A18" s="43">
        <v>16</v>
      </c>
      <c r="B18" s="7" t="s">
        <v>166</v>
      </c>
      <c r="C18" s="7" t="s">
        <v>155</v>
      </c>
      <c r="D18" s="7" t="s">
        <v>142</v>
      </c>
      <c r="E18" s="7">
        <v>308.35000000000002</v>
      </c>
      <c r="F18" s="7">
        <v>136.34</v>
      </c>
      <c r="G18" s="7">
        <f t="shared" si="0"/>
        <v>444.69000000000005</v>
      </c>
    </row>
    <row r="19" spans="1:7" x14ac:dyDescent="0.2">
      <c r="A19" s="43">
        <v>17</v>
      </c>
      <c r="B19" s="7" t="s">
        <v>67</v>
      </c>
      <c r="C19" s="7" t="s">
        <v>156</v>
      </c>
      <c r="D19" s="7" t="s">
        <v>144</v>
      </c>
      <c r="E19" s="7">
        <v>302.90999999999997</v>
      </c>
      <c r="F19" s="7">
        <v>147.81</v>
      </c>
      <c r="G19" s="7">
        <f t="shared" si="0"/>
        <v>450.71999999999997</v>
      </c>
    </row>
    <row r="20" spans="1:7" x14ac:dyDescent="0.2">
      <c r="A20" s="43">
        <v>18</v>
      </c>
      <c r="B20" s="7" t="s">
        <v>171</v>
      </c>
      <c r="C20" s="7" t="s">
        <v>172</v>
      </c>
      <c r="D20" s="7" t="s">
        <v>173</v>
      </c>
      <c r="E20" s="7">
        <v>313.22000000000003</v>
      </c>
      <c r="F20" s="7">
        <v>138.24</v>
      </c>
      <c r="G20" s="7">
        <f t="shared" si="0"/>
        <v>451.46000000000004</v>
      </c>
    </row>
    <row r="21" spans="1:7" x14ac:dyDescent="0.2">
      <c r="A21" s="43">
        <v>19</v>
      </c>
      <c r="B21" s="7" t="s">
        <v>200</v>
      </c>
      <c r="C21" s="7" t="s">
        <v>199</v>
      </c>
      <c r="D21" s="7" t="s">
        <v>142</v>
      </c>
      <c r="E21" s="7">
        <v>328.31</v>
      </c>
      <c r="F21" s="7">
        <v>131.44</v>
      </c>
      <c r="G21" s="7">
        <f t="shared" si="0"/>
        <v>459.75</v>
      </c>
    </row>
    <row r="22" spans="1:7" x14ac:dyDescent="0.2">
      <c r="A22" s="43">
        <v>20</v>
      </c>
      <c r="B22" s="7" t="s">
        <v>182</v>
      </c>
      <c r="C22" s="7" t="s">
        <v>126</v>
      </c>
      <c r="D22" s="7" t="s">
        <v>65</v>
      </c>
      <c r="E22" s="7">
        <v>327.31</v>
      </c>
      <c r="F22" s="7">
        <v>138.28</v>
      </c>
      <c r="G22" s="7">
        <f t="shared" si="0"/>
        <v>465.59000000000003</v>
      </c>
    </row>
    <row r="23" spans="1:7" x14ac:dyDescent="0.2">
      <c r="A23" s="43">
        <v>21</v>
      </c>
      <c r="B23" s="7" t="s">
        <v>174</v>
      </c>
      <c r="C23" s="7" t="s">
        <v>175</v>
      </c>
      <c r="D23" s="7" t="s">
        <v>139</v>
      </c>
      <c r="E23" s="7">
        <v>313.57</v>
      </c>
      <c r="F23" s="7">
        <v>152.32</v>
      </c>
      <c r="G23" s="7">
        <f t="shared" si="0"/>
        <v>465.89</v>
      </c>
    </row>
    <row r="24" spans="1:7" x14ac:dyDescent="0.2">
      <c r="A24" s="43">
        <v>22</v>
      </c>
      <c r="B24" s="7" t="s">
        <v>154</v>
      </c>
      <c r="C24" s="7" t="s">
        <v>155</v>
      </c>
      <c r="D24" s="7" t="s">
        <v>135</v>
      </c>
      <c r="E24" s="7">
        <v>320.47000000000003</v>
      </c>
      <c r="F24" s="7">
        <v>148.97</v>
      </c>
      <c r="G24" s="7">
        <f t="shared" si="0"/>
        <v>469.44000000000005</v>
      </c>
    </row>
    <row r="25" spans="1:7" x14ac:dyDescent="0.2">
      <c r="A25" s="43">
        <v>23</v>
      </c>
      <c r="B25" s="7" t="s">
        <v>178</v>
      </c>
      <c r="C25" s="7" t="s">
        <v>179</v>
      </c>
      <c r="D25" s="7" t="s">
        <v>149</v>
      </c>
      <c r="E25" s="7">
        <v>329.53</v>
      </c>
      <c r="F25" s="7">
        <v>141.84</v>
      </c>
      <c r="G25" s="7">
        <f t="shared" si="0"/>
        <v>471.37</v>
      </c>
    </row>
    <row r="26" spans="1:7" x14ac:dyDescent="0.2">
      <c r="A26" s="43">
        <v>24</v>
      </c>
      <c r="B26" s="7" t="s">
        <v>136</v>
      </c>
      <c r="C26" s="7" t="s">
        <v>56</v>
      </c>
      <c r="D26" s="7" t="s">
        <v>123</v>
      </c>
      <c r="E26" s="7">
        <v>320.01</v>
      </c>
      <c r="F26" s="7">
        <v>153.56</v>
      </c>
      <c r="G26" s="7">
        <f t="shared" si="0"/>
        <v>473.57</v>
      </c>
    </row>
    <row r="27" spans="1:7" x14ac:dyDescent="0.2">
      <c r="A27" s="43">
        <v>25</v>
      </c>
      <c r="B27" s="7" t="s">
        <v>103</v>
      </c>
      <c r="C27" s="7" t="s">
        <v>153</v>
      </c>
      <c r="D27" s="7" t="s">
        <v>133</v>
      </c>
      <c r="E27" s="7">
        <v>329.34000000000003</v>
      </c>
      <c r="F27" s="7">
        <v>144.44</v>
      </c>
      <c r="G27" s="7">
        <f t="shared" si="0"/>
        <v>473.78000000000003</v>
      </c>
    </row>
    <row r="28" spans="1:7" x14ac:dyDescent="0.2">
      <c r="A28" s="43">
        <v>26</v>
      </c>
      <c r="B28" s="7" t="s">
        <v>72</v>
      </c>
      <c r="C28" s="7" t="s">
        <v>146</v>
      </c>
      <c r="D28" s="7" t="s">
        <v>149</v>
      </c>
      <c r="E28" s="7">
        <v>319.40999999999997</v>
      </c>
      <c r="F28" s="7">
        <v>155.41</v>
      </c>
      <c r="G28" s="7">
        <f t="shared" si="0"/>
        <v>474.81999999999994</v>
      </c>
    </row>
    <row r="29" spans="1:7" x14ac:dyDescent="0.2">
      <c r="A29" s="43">
        <v>27</v>
      </c>
      <c r="B29" s="7" t="s">
        <v>150</v>
      </c>
      <c r="C29" s="7" t="s">
        <v>151</v>
      </c>
      <c r="D29" s="7" t="s">
        <v>123</v>
      </c>
      <c r="E29" s="7">
        <v>326.5</v>
      </c>
      <c r="F29" s="7">
        <v>152.17000000000002</v>
      </c>
      <c r="G29" s="7">
        <f t="shared" si="0"/>
        <v>478.67</v>
      </c>
    </row>
    <row r="30" spans="1:7" x14ac:dyDescent="0.2">
      <c r="A30" s="43">
        <v>28</v>
      </c>
      <c r="B30" s="7" t="s">
        <v>169</v>
      </c>
      <c r="C30" s="7" t="s">
        <v>170</v>
      </c>
      <c r="D30" s="7" t="s">
        <v>142</v>
      </c>
      <c r="E30" s="7">
        <v>341.28999999999996</v>
      </c>
      <c r="F30" s="7">
        <v>148.16</v>
      </c>
      <c r="G30" s="7">
        <f t="shared" si="0"/>
        <v>489.44999999999993</v>
      </c>
    </row>
    <row r="31" spans="1:7" x14ac:dyDescent="0.2">
      <c r="A31" s="43">
        <v>29</v>
      </c>
      <c r="B31" s="7" t="s">
        <v>137</v>
      </c>
      <c r="C31" s="7" t="s">
        <v>138</v>
      </c>
      <c r="D31" s="7" t="s">
        <v>139</v>
      </c>
      <c r="E31" s="7">
        <v>353.28</v>
      </c>
      <c r="F31" s="7">
        <v>139.43</v>
      </c>
      <c r="G31" s="7">
        <f t="shared" si="0"/>
        <v>492.71</v>
      </c>
    </row>
    <row r="32" spans="1:7" x14ac:dyDescent="0.2">
      <c r="A32" s="43">
        <v>30</v>
      </c>
      <c r="B32" s="7" t="s">
        <v>176</v>
      </c>
      <c r="C32" s="7" t="s">
        <v>177</v>
      </c>
      <c r="D32" s="7" t="s">
        <v>142</v>
      </c>
      <c r="E32" s="7">
        <v>302.38</v>
      </c>
      <c r="F32" s="7">
        <v>193.28</v>
      </c>
      <c r="G32" s="7">
        <f t="shared" si="0"/>
        <v>495.65999999999997</v>
      </c>
    </row>
    <row r="33" spans="1:7" x14ac:dyDescent="0.2">
      <c r="A33" s="43">
        <v>31</v>
      </c>
      <c r="B33" s="7" t="s">
        <v>187</v>
      </c>
      <c r="C33" s="7" t="s">
        <v>104</v>
      </c>
      <c r="D33" s="7" t="s">
        <v>181</v>
      </c>
      <c r="E33" s="7">
        <v>341.85</v>
      </c>
      <c r="F33" s="7">
        <v>154.03</v>
      </c>
      <c r="G33" s="7">
        <f t="shared" si="0"/>
        <v>495.88</v>
      </c>
    </row>
    <row r="34" spans="1:7" x14ac:dyDescent="0.2">
      <c r="A34" s="43">
        <v>32</v>
      </c>
      <c r="B34" s="7" t="s">
        <v>201</v>
      </c>
      <c r="C34" s="7" t="s">
        <v>202</v>
      </c>
      <c r="D34" s="7" t="s">
        <v>135</v>
      </c>
      <c r="E34" s="7">
        <v>358.78</v>
      </c>
      <c r="F34" s="7">
        <v>143.5</v>
      </c>
      <c r="G34" s="7">
        <f t="shared" si="0"/>
        <v>502.28</v>
      </c>
    </row>
    <row r="35" spans="1:7" x14ac:dyDescent="0.2">
      <c r="A35" s="43">
        <v>33</v>
      </c>
      <c r="B35" s="7" t="s">
        <v>145</v>
      </c>
      <c r="C35" s="7" t="s">
        <v>146</v>
      </c>
      <c r="D35" s="7" t="s">
        <v>142</v>
      </c>
      <c r="E35" s="7">
        <v>345.1</v>
      </c>
      <c r="F35" s="7">
        <v>158.07</v>
      </c>
      <c r="G35" s="7">
        <f t="shared" si="0"/>
        <v>503.17</v>
      </c>
    </row>
    <row r="36" spans="1:7" x14ac:dyDescent="0.2">
      <c r="A36" s="43">
        <v>34</v>
      </c>
      <c r="B36" s="7" t="s">
        <v>161</v>
      </c>
      <c r="C36" s="7" t="s">
        <v>162</v>
      </c>
      <c r="D36" s="7" t="s">
        <v>123</v>
      </c>
      <c r="E36" s="7">
        <v>334.94</v>
      </c>
      <c r="F36" s="7">
        <v>175.4</v>
      </c>
      <c r="G36" s="7">
        <f t="shared" si="0"/>
        <v>510.34000000000003</v>
      </c>
    </row>
    <row r="37" spans="1:7" x14ac:dyDescent="0.2">
      <c r="A37" s="43">
        <v>35</v>
      </c>
      <c r="B37" s="7" t="s">
        <v>157</v>
      </c>
      <c r="C37" s="7" t="s">
        <v>66</v>
      </c>
      <c r="D37" s="7" t="s">
        <v>133</v>
      </c>
      <c r="E37" s="7">
        <v>346.65</v>
      </c>
      <c r="F37" s="7">
        <v>167.41</v>
      </c>
      <c r="G37" s="7">
        <f t="shared" si="0"/>
        <v>514.05999999999995</v>
      </c>
    </row>
    <row r="38" spans="1:7" x14ac:dyDescent="0.2">
      <c r="A38" s="43">
        <v>36</v>
      </c>
      <c r="B38" s="7" t="s">
        <v>193</v>
      </c>
      <c r="C38" s="7" t="s">
        <v>194</v>
      </c>
      <c r="D38" s="7" t="s">
        <v>192</v>
      </c>
      <c r="E38" s="7">
        <v>380.05</v>
      </c>
      <c r="F38" s="7">
        <v>135.5</v>
      </c>
      <c r="G38" s="7">
        <f t="shared" si="0"/>
        <v>515.54999999999995</v>
      </c>
    </row>
    <row r="39" spans="1:7" x14ac:dyDescent="0.2">
      <c r="A39" s="43">
        <v>37</v>
      </c>
      <c r="B39" s="7" t="s">
        <v>75</v>
      </c>
      <c r="C39" s="7" t="s">
        <v>152</v>
      </c>
      <c r="D39" s="7" t="s">
        <v>139</v>
      </c>
      <c r="E39" s="7">
        <v>367.34000000000003</v>
      </c>
      <c r="F39" s="7">
        <v>158.32999999999998</v>
      </c>
      <c r="G39" s="7">
        <f t="shared" si="0"/>
        <v>525.67000000000007</v>
      </c>
    </row>
    <row r="40" spans="1:7" x14ac:dyDescent="0.2">
      <c r="A40" s="43">
        <v>38</v>
      </c>
      <c r="B40" s="7" t="s">
        <v>14</v>
      </c>
      <c r="C40" s="7" t="s">
        <v>220</v>
      </c>
      <c r="D40" s="7" t="s">
        <v>149</v>
      </c>
      <c r="E40" s="7">
        <v>356.49</v>
      </c>
      <c r="F40" s="7">
        <v>170.23</v>
      </c>
      <c r="G40" s="7">
        <f t="shared" si="0"/>
        <v>526.72</v>
      </c>
    </row>
    <row r="41" spans="1:7" x14ac:dyDescent="0.2">
      <c r="A41" s="43">
        <v>39</v>
      </c>
      <c r="B41" s="7" t="s">
        <v>164</v>
      </c>
      <c r="C41" s="7" t="s">
        <v>165</v>
      </c>
      <c r="D41" s="7" t="s">
        <v>123</v>
      </c>
      <c r="E41" s="7">
        <v>358.56</v>
      </c>
      <c r="F41" s="7">
        <v>172.06</v>
      </c>
      <c r="G41" s="7">
        <f t="shared" si="0"/>
        <v>530.62</v>
      </c>
    </row>
    <row r="42" spans="1:7" x14ac:dyDescent="0.2">
      <c r="A42" s="43">
        <v>40</v>
      </c>
      <c r="B42" s="7" t="s">
        <v>73</v>
      </c>
      <c r="C42" s="7" t="s">
        <v>160</v>
      </c>
      <c r="D42" s="7" t="s">
        <v>133</v>
      </c>
      <c r="E42" s="7">
        <v>380.53</v>
      </c>
      <c r="F42" s="7">
        <v>151.51</v>
      </c>
      <c r="G42" s="7">
        <f t="shared" si="0"/>
        <v>532.04</v>
      </c>
    </row>
    <row r="43" spans="1:7" x14ac:dyDescent="0.2">
      <c r="A43" s="43">
        <v>41</v>
      </c>
      <c r="B43" s="7" t="s">
        <v>140</v>
      </c>
      <c r="C43" s="7" t="s">
        <v>163</v>
      </c>
      <c r="D43" s="7" t="s">
        <v>144</v>
      </c>
      <c r="E43" s="7">
        <v>372.78</v>
      </c>
      <c r="F43" s="7">
        <v>175.35</v>
      </c>
      <c r="G43" s="7">
        <f t="shared" si="0"/>
        <v>548.13</v>
      </c>
    </row>
    <row r="44" spans="1:7" x14ac:dyDescent="0.2">
      <c r="A44" s="43">
        <v>42</v>
      </c>
      <c r="B44" s="7" t="s">
        <v>108</v>
      </c>
      <c r="C44" s="7" t="s">
        <v>15</v>
      </c>
      <c r="D44" s="7" t="s">
        <v>133</v>
      </c>
      <c r="E44" s="7">
        <v>387.03</v>
      </c>
      <c r="F44" s="7">
        <v>166.88</v>
      </c>
      <c r="G44" s="7">
        <f t="shared" si="0"/>
        <v>553.91</v>
      </c>
    </row>
    <row r="45" spans="1:7" x14ac:dyDescent="0.2">
      <c r="A45" s="43">
        <v>43</v>
      </c>
      <c r="B45" s="7" t="s">
        <v>206</v>
      </c>
      <c r="C45" s="7" t="s">
        <v>207</v>
      </c>
      <c r="D45" s="7" t="s">
        <v>208</v>
      </c>
      <c r="E45" s="7">
        <v>391.74</v>
      </c>
      <c r="F45" s="7">
        <v>186.2</v>
      </c>
      <c r="G45" s="7">
        <f t="shared" si="0"/>
        <v>577.94000000000005</v>
      </c>
    </row>
    <row r="46" spans="1:7" x14ac:dyDescent="0.2">
      <c r="A46" s="43">
        <v>44</v>
      </c>
      <c r="B46" s="7" t="s">
        <v>132</v>
      </c>
      <c r="C46" s="7" t="s">
        <v>66</v>
      </c>
      <c r="D46" s="7" t="s">
        <v>133</v>
      </c>
      <c r="E46" s="7">
        <v>421.32</v>
      </c>
      <c r="F46" s="7">
        <v>186.67000000000002</v>
      </c>
      <c r="G46" s="7">
        <f t="shared" si="0"/>
        <v>607.99</v>
      </c>
    </row>
    <row r="47" spans="1:7" x14ac:dyDescent="0.2">
      <c r="A47" s="43">
        <v>45</v>
      </c>
      <c r="B47" s="7" t="s">
        <v>195</v>
      </c>
      <c r="C47" s="7" t="s">
        <v>196</v>
      </c>
      <c r="D47" s="7" t="s">
        <v>135</v>
      </c>
      <c r="E47" s="7">
        <v>478.87</v>
      </c>
      <c r="F47" s="7">
        <v>168.57</v>
      </c>
      <c r="G47" s="7">
        <f t="shared" si="0"/>
        <v>647.44000000000005</v>
      </c>
    </row>
  </sheetData>
  <sortState ref="B3:G47">
    <sortCondition ref="G3:G47"/>
  </sortState>
  <mergeCells count="1">
    <mergeCell ref="A1:G1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5"/>
  <sheetViews>
    <sheetView topLeftCell="A4" zoomScaleNormal="100" workbookViewId="0">
      <selection activeCell="R22" sqref="R22"/>
    </sheetView>
  </sheetViews>
  <sheetFormatPr defaultRowHeight="12.75" x14ac:dyDescent="0.2"/>
  <cols>
    <col min="1" max="1" width="4.7109375" style="1" customWidth="1"/>
    <col min="2" max="3" width="11.42578125" bestFit="1" customWidth="1"/>
    <col min="4" max="4" width="10.5703125" customWidth="1"/>
    <col min="5" max="5" width="12.7109375" style="12" customWidth="1"/>
    <col min="6" max="6" width="4.42578125" style="1" customWidth="1"/>
    <col min="7" max="7" width="12.28515625" bestFit="1" customWidth="1"/>
    <col min="8" max="8" width="10.28515625" customWidth="1"/>
    <col min="9" max="9" width="11.7109375" customWidth="1"/>
    <col min="10" max="10" width="12.85546875" style="12" customWidth="1"/>
    <col min="11" max="11" width="4.140625" style="1" customWidth="1"/>
    <col min="12" max="12" width="12.28515625" customWidth="1"/>
    <col min="13" max="13" width="11.7109375" bestFit="1" customWidth="1"/>
    <col min="14" max="14" width="13.140625" customWidth="1"/>
    <col min="15" max="15" width="12.42578125" style="12" customWidth="1"/>
    <col min="16" max="20" width="9.140625" style="68"/>
    <col min="21" max="21" width="11.85546875" style="68" bestFit="1" customWidth="1"/>
    <col min="22" max="25" width="9.140625" style="17"/>
    <col min="26" max="26" width="11.85546875" style="17" bestFit="1" customWidth="1"/>
    <col min="27" max="62" width="9.140625" style="17"/>
  </cols>
  <sheetData>
    <row r="1" spans="1:62" s="5" customFormat="1" ht="15.95" customHeight="1" x14ac:dyDescent="0.2">
      <c r="A1" s="78" t="s">
        <v>20</v>
      </c>
      <c r="B1" s="78"/>
      <c r="C1" s="78"/>
      <c r="D1" s="78"/>
      <c r="E1" s="78"/>
      <c r="F1" s="78" t="s">
        <v>20</v>
      </c>
      <c r="G1" s="78"/>
      <c r="H1" s="78"/>
      <c r="I1" s="78"/>
      <c r="J1" s="78"/>
      <c r="K1" s="78" t="s">
        <v>20</v>
      </c>
      <c r="L1" s="78"/>
      <c r="M1" s="78"/>
      <c r="N1" s="78"/>
      <c r="O1" s="78"/>
      <c r="P1" s="66"/>
      <c r="Q1" s="80"/>
      <c r="R1" s="80"/>
      <c r="S1" s="80"/>
      <c r="T1" s="80"/>
      <c r="U1" s="80"/>
      <c r="V1" s="81"/>
      <c r="W1" s="81"/>
      <c r="X1" s="81"/>
      <c r="Y1" s="81"/>
      <c r="Z1" s="81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</row>
    <row r="2" spans="1:62" s="5" customFormat="1" ht="15.95" customHeight="1" x14ac:dyDescent="0.2">
      <c r="A2" s="82" t="s">
        <v>22</v>
      </c>
      <c r="B2" s="82"/>
      <c r="C2" s="82"/>
      <c r="D2" s="82"/>
      <c r="E2" s="82"/>
      <c r="F2" s="76" t="s">
        <v>21</v>
      </c>
      <c r="G2" s="76"/>
      <c r="H2" s="76"/>
      <c r="I2" s="76"/>
      <c r="J2" s="77"/>
      <c r="K2" s="78" t="s">
        <v>41</v>
      </c>
      <c r="L2" s="78"/>
      <c r="M2" s="78"/>
      <c r="N2" s="78"/>
      <c r="O2" s="78"/>
      <c r="P2" s="66"/>
      <c r="Q2" s="67"/>
      <c r="R2" s="68"/>
      <c r="S2" s="68"/>
      <c r="T2" s="68"/>
      <c r="U2" s="69"/>
      <c r="V2" s="27"/>
      <c r="W2" s="28"/>
      <c r="X2" s="28"/>
      <c r="Y2" s="28"/>
      <c r="Z2" s="29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</row>
    <row r="3" spans="1:62" s="7" customFormat="1" x14ac:dyDescent="0.2">
      <c r="A3" s="43">
        <v>1</v>
      </c>
      <c r="B3" s="7" t="s">
        <v>180</v>
      </c>
      <c r="C3" s="7" t="s">
        <v>143</v>
      </c>
      <c r="D3" s="72">
        <v>265.32</v>
      </c>
      <c r="E3" s="43"/>
      <c r="F3" s="43">
        <v>1</v>
      </c>
      <c r="G3" s="7" t="s">
        <v>140</v>
      </c>
      <c r="H3" s="7" t="s">
        <v>141</v>
      </c>
      <c r="I3" s="43">
        <v>271.06</v>
      </c>
      <c r="J3" s="62"/>
      <c r="K3" s="43">
        <v>1</v>
      </c>
      <c r="L3" s="7" t="s">
        <v>140</v>
      </c>
      <c r="M3" s="7" t="s">
        <v>143</v>
      </c>
      <c r="N3" s="43">
        <v>269.31</v>
      </c>
      <c r="O3" s="43"/>
      <c r="P3" s="68"/>
      <c r="Q3" s="68"/>
      <c r="R3" s="68"/>
      <c r="S3" s="68"/>
      <c r="T3" s="68"/>
      <c r="U3" s="68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1:62" s="7" customFormat="1" x14ac:dyDescent="0.2">
      <c r="A4" s="43">
        <v>2</v>
      </c>
      <c r="B4" s="7" t="s">
        <v>186</v>
      </c>
      <c r="C4" s="7" t="s">
        <v>155</v>
      </c>
      <c r="D4" s="72">
        <v>278.69</v>
      </c>
      <c r="E4" s="43"/>
      <c r="F4" s="43">
        <v>2</v>
      </c>
      <c r="G4" s="7" t="s">
        <v>188</v>
      </c>
      <c r="H4" s="7" t="s">
        <v>189</v>
      </c>
      <c r="I4" s="43">
        <v>278.39</v>
      </c>
      <c r="J4" s="62"/>
      <c r="K4" s="43">
        <v>2</v>
      </c>
      <c r="L4" s="7" t="s">
        <v>128</v>
      </c>
      <c r="M4" s="7" t="s">
        <v>116</v>
      </c>
      <c r="N4" s="43">
        <v>287.96000000000004</v>
      </c>
      <c r="O4" s="43"/>
      <c r="P4" s="68"/>
      <c r="Q4" s="68"/>
      <c r="R4" s="68"/>
      <c r="S4" s="68"/>
      <c r="T4" s="68"/>
      <c r="U4" s="6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62" s="7" customFormat="1" x14ac:dyDescent="0.2">
      <c r="A5" s="43">
        <v>3</v>
      </c>
      <c r="B5" s="7" t="s">
        <v>203</v>
      </c>
      <c r="C5" s="7" t="s">
        <v>204</v>
      </c>
      <c r="D5" s="7">
        <v>286.07</v>
      </c>
      <c r="E5" s="43"/>
      <c r="F5" s="43">
        <v>3</v>
      </c>
      <c r="G5" s="7" t="s">
        <v>183</v>
      </c>
      <c r="H5" s="7" t="s">
        <v>184</v>
      </c>
      <c r="I5" s="43">
        <v>285.02999999999997</v>
      </c>
      <c r="J5" s="62"/>
      <c r="K5" s="43">
        <v>3</v>
      </c>
      <c r="L5" s="7" t="s">
        <v>93</v>
      </c>
      <c r="M5" s="7" t="s">
        <v>114</v>
      </c>
      <c r="N5" s="43">
        <v>298.82</v>
      </c>
      <c r="O5" s="43"/>
      <c r="P5" s="68"/>
      <c r="Q5" s="68"/>
      <c r="R5" s="68"/>
      <c r="S5" s="68"/>
      <c r="T5" s="68"/>
      <c r="U5" s="68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spans="1:62" s="7" customFormat="1" x14ac:dyDescent="0.2">
      <c r="A6" s="43">
        <v>4</v>
      </c>
      <c r="B6" s="7" t="s">
        <v>174</v>
      </c>
      <c r="C6" s="7" t="s">
        <v>175</v>
      </c>
      <c r="D6" s="7">
        <v>313.57</v>
      </c>
      <c r="E6" s="43"/>
      <c r="F6" s="43">
        <v>4</v>
      </c>
      <c r="G6" s="58" t="s">
        <v>32</v>
      </c>
      <c r="H6" s="58" t="s">
        <v>33</v>
      </c>
      <c r="I6" s="57">
        <v>288.65999999999997</v>
      </c>
      <c r="J6" s="62"/>
      <c r="K6" s="43">
        <v>4</v>
      </c>
      <c r="L6" s="7" t="s">
        <v>67</v>
      </c>
      <c r="M6" s="7" t="s">
        <v>156</v>
      </c>
      <c r="N6" s="43">
        <v>302.90999999999997</v>
      </c>
      <c r="O6" s="43"/>
      <c r="P6" s="68"/>
      <c r="Q6" s="68"/>
      <c r="R6" s="68"/>
      <c r="S6" s="68"/>
      <c r="T6" s="68"/>
      <c r="U6" s="6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2" s="7" customFormat="1" x14ac:dyDescent="0.2">
      <c r="A7" s="43">
        <v>5</v>
      </c>
      <c r="B7" s="7" t="s">
        <v>190</v>
      </c>
      <c r="C7" s="7" t="s">
        <v>191</v>
      </c>
      <c r="D7" s="7">
        <v>313.69</v>
      </c>
      <c r="E7" s="43"/>
      <c r="F7" s="43">
        <v>5</v>
      </c>
      <c r="G7" s="58" t="s">
        <v>158</v>
      </c>
      <c r="H7" s="58" t="s">
        <v>112</v>
      </c>
      <c r="I7" s="57">
        <v>296.14999999999998</v>
      </c>
      <c r="J7" s="62"/>
      <c r="K7" s="43">
        <v>5</v>
      </c>
      <c r="L7" s="7" t="s">
        <v>140</v>
      </c>
      <c r="M7" s="7" t="s">
        <v>163</v>
      </c>
      <c r="N7" s="43">
        <v>372.78</v>
      </c>
      <c r="O7" s="43"/>
      <c r="P7" s="68"/>
      <c r="Q7" s="68"/>
      <c r="R7" s="68"/>
      <c r="S7" s="68"/>
      <c r="T7" s="68"/>
      <c r="U7" s="68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1:62" s="58" customFormat="1" x14ac:dyDescent="0.2">
      <c r="A8" s="57">
        <v>6</v>
      </c>
      <c r="B8" s="7" t="s">
        <v>150</v>
      </c>
      <c r="C8" s="7" t="s">
        <v>151</v>
      </c>
      <c r="D8" s="7">
        <v>326.5</v>
      </c>
      <c r="E8" s="57"/>
      <c r="F8" s="57">
        <v>6</v>
      </c>
      <c r="G8" s="58" t="s">
        <v>29</v>
      </c>
      <c r="H8" s="58" t="s">
        <v>16</v>
      </c>
      <c r="I8" s="57">
        <v>302</v>
      </c>
      <c r="J8" s="64"/>
      <c r="K8" s="57"/>
      <c r="O8" s="57"/>
      <c r="P8" s="68"/>
      <c r="Q8" s="68"/>
      <c r="R8" s="68"/>
      <c r="S8" s="68"/>
      <c r="T8" s="68"/>
      <c r="U8" s="68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</row>
    <row r="9" spans="1:62" s="58" customFormat="1" x14ac:dyDescent="0.2">
      <c r="A9" s="57">
        <v>7</v>
      </c>
      <c r="B9" s="7" t="s">
        <v>103</v>
      </c>
      <c r="C9" s="7" t="s">
        <v>153</v>
      </c>
      <c r="D9" s="7">
        <v>329.34000000000003</v>
      </c>
      <c r="E9" s="57"/>
      <c r="F9" s="57">
        <v>7</v>
      </c>
      <c r="G9" s="58" t="s">
        <v>176</v>
      </c>
      <c r="H9" s="58" t="s">
        <v>177</v>
      </c>
      <c r="I9" s="57">
        <v>302.38</v>
      </c>
      <c r="J9" s="64"/>
      <c r="K9" s="57"/>
      <c r="O9" s="57"/>
      <c r="P9" s="68"/>
      <c r="Q9" s="68"/>
      <c r="R9" s="68"/>
      <c r="S9" s="68"/>
      <c r="T9" s="68"/>
      <c r="U9" s="68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s="58" customFormat="1" x14ac:dyDescent="0.2">
      <c r="A10" s="57">
        <v>8</v>
      </c>
      <c r="B10" s="58" t="s">
        <v>105</v>
      </c>
      <c r="C10" s="58" t="s">
        <v>106</v>
      </c>
      <c r="D10" s="58">
        <v>329.46000000000004</v>
      </c>
      <c r="E10" s="57"/>
      <c r="F10" s="57">
        <v>8</v>
      </c>
      <c r="G10" s="58" t="s">
        <v>166</v>
      </c>
      <c r="H10" s="58" t="s">
        <v>155</v>
      </c>
      <c r="I10" s="57">
        <v>308.35000000000002</v>
      </c>
      <c r="J10" s="64"/>
      <c r="K10" s="57"/>
      <c r="O10" s="57"/>
      <c r="P10" s="68"/>
      <c r="Q10" s="68"/>
      <c r="R10" s="68"/>
      <c r="S10" s="68"/>
      <c r="T10" s="68"/>
      <c r="U10" s="68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</row>
    <row r="11" spans="1:62" s="58" customFormat="1" x14ac:dyDescent="0.2">
      <c r="A11" s="57">
        <v>9</v>
      </c>
      <c r="B11" s="58" t="s">
        <v>161</v>
      </c>
      <c r="C11" s="58" t="s">
        <v>162</v>
      </c>
      <c r="D11" s="58">
        <v>334.94</v>
      </c>
      <c r="E11" s="57"/>
      <c r="F11" s="57">
        <v>9</v>
      </c>
      <c r="G11" s="58" t="s">
        <v>171</v>
      </c>
      <c r="H11" s="58" t="s">
        <v>172</v>
      </c>
      <c r="I11" s="57">
        <v>313.22000000000003</v>
      </c>
      <c r="J11" s="64"/>
      <c r="K11" s="57"/>
      <c r="O11" s="57"/>
      <c r="P11" s="68"/>
      <c r="Q11" s="68"/>
      <c r="R11" s="68"/>
      <c r="S11" s="68"/>
      <c r="T11" s="68"/>
      <c r="U11" s="68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</row>
    <row r="12" spans="1:62" s="58" customFormat="1" x14ac:dyDescent="0.2">
      <c r="A12" s="57">
        <v>10</v>
      </c>
      <c r="B12" s="58" t="s">
        <v>157</v>
      </c>
      <c r="C12" s="58" t="s">
        <v>66</v>
      </c>
      <c r="D12" s="58">
        <v>346.65</v>
      </c>
      <c r="E12" s="57"/>
      <c r="F12" s="57">
        <v>10</v>
      </c>
      <c r="G12" s="58" t="s">
        <v>72</v>
      </c>
      <c r="H12" s="58" t="s">
        <v>146</v>
      </c>
      <c r="I12" s="57">
        <v>319.40999999999997</v>
      </c>
      <c r="J12" s="64"/>
      <c r="K12" s="57"/>
      <c r="O12" s="57"/>
      <c r="P12" s="68"/>
      <c r="Q12" s="68"/>
      <c r="R12" s="68"/>
      <c r="S12" s="68"/>
      <c r="T12" s="68"/>
      <c r="U12" s="68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</row>
    <row r="13" spans="1:62" s="58" customFormat="1" x14ac:dyDescent="0.2">
      <c r="A13" s="57">
        <v>11</v>
      </c>
      <c r="B13" s="58" t="s">
        <v>75</v>
      </c>
      <c r="C13" s="58" t="s">
        <v>152</v>
      </c>
      <c r="D13" s="58">
        <v>367.34000000000003</v>
      </c>
      <c r="E13" s="57"/>
      <c r="F13" s="57">
        <v>11</v>
      </c>
      <c r="G13" s="58" t="s">
        <v>167</v>
      </c>
      <c r="H13" s="58" t="s">
        <v>168</v>
      </c>
      <c r="I13" s="57">
        <v>321.31</v>
      </c>
      <c r="J13" s="64"/>
      <c r="K13" s="57"/>
      <c r="O13" s="57"/>
      <c r="P13" s="68"/>
      <c r="Q13" s="68"/>
      <c r="R13" s="68"/>
      <c r="S13" s="68"/>
      <c r="T13" s="68"/>
      <c r="U13" s="68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</row>
    <row r="14" spans="1:62" s="58" customFormat="1" x14ac:dyDescent="0.2">
      <c r="A14" s="57">
        <v>12</v>
      </c>
      <c r="B14" s="58" t="s">
        <v>193</v>
      </c>
      <c r="C14" s="58" t="s">
        <v>194</v>
      </c>
      <c r="D14" s="58">
        <v>380.05</v>
      </c>
      <c r="E14" s="57"/>
      <c r="F14" s="57">
        <v>12</v>
      </c>
      <c r="G14" s="58" t="s">
        <v>200</v>
      </c>
      <c r="H14" s="58" t="s">
        <v>199</v>
      </c>
      <c r="I14" s="57">
        <v>328.31</v>
      </c>
      <c r="J14" s="64"/>
      <c r="K14" s="57"/>
      <c r="O14" s="57"/>
      <c r="P14" s="68"/>
      <c r="Q14" s="68"/>
      <c r="R14" s="68"/>
      <c r="S14" s="68"/>
      <c r="T14" s="68"/>
      <c r="U14" s="68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</row>
    <row r="15" spans="1:62" s="58" customFormat="1" x14ac:dyDescent="0.2">
      <c r="A15" s="57">
        <v>13</v>
      </c>
      <c r="B15" s="58" t="s">
        <v>73</v>
      </c>
      <c r="C15" s="58" t="s">
        <v>160</v>
      </c>
      <c r="D15" s="58">
        <v>380.53</v>
      </c>
      <c r="E15" s="57"/>
      <c r="F15" s="57">
        <v>13</v>
      </c>
      <c r="G15" s="58" t="s">
        <v>145</v>
      </c>
      <c r="H15" s="58" t="s">
        <v>146</v>
      </c>
      <c r="I15" s="57">
        <v>345.1</v>
      </c>
      <c r="J15" s="64"/>
      <c r="K15" s="57"/>
      <c r="O15" s="57"/>
      <c r="P15" s="68"/>
      <c r="Q15" s="68"/>
      <c r="R15" s="68"/>
      <c r="S15" s="68"/>
      <c r="T15" s="68"/>
      <c r="U15" s="68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</row>
    <row r="16" spans="1:62" s="58" customFormat="1" x14ac:dyDescent="0.2">
      <c r="A16" s="57"/>
      <c r="E16" s="57"/>
      <c r="F16" s="57">
        <v>14</v>
      </c>
      <c r="G16" s="58" t="s">
        <v>14</v>
      </c>
      <c r="H16" s="58" t="s">
        <v>220</v>
      </c>
      <c r="I16" s="57">
        <v>356.49</v>
      </c>
      <c r="J16" s="64"/>
      <c r="K16" s="57"/>
      <c r="O16" s="57"/>
      <c r="P16" s="68"/>
      <c r="Q16" s="68"/>
      <c r="R16" s="68"/>
      <c r="S16" s="68"/>
      <c r="T16" s="68"/>
      <c r="U16" s="68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</row>
    <row r="17" spans="1:62" s="58" customFormat="1" x14ac:dyDescent="0.2">
      <c r="A17" s="57"/>
      <c r="E17" s="57"/>
      <c r="F17" s="57">
        <v>15</v>
      </c>
      <c r="G17" s="58" t="s">
        <v>201</v>
      </c>
      <c r="H17" s="58" t="s">
        <v>202</v>
      </c>
      <c r="I17" s="57">
        <v>358.78</v>
      </c>
      <c r="J17" s="64"/>
      <c r="K17" s="57"/>
      <c r="O17" s="57"/>
      <c r="P17" s="68"/>
      <c r="Q17" s="68"/>
      <c r="R17" s="68"/>
      <c r="S17" s="68"/>
      <c r="T17" s="68"/>
      <c r="U17" s="68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</row>
    <row r="18" spans="1:62" s="58" customFormat="1" x14ac:dyDescent="0.2">
      <c r="A18" s="57"/>
      <c r="E18" s="57"/>
      <c r="F18" s="57"/>
      <c r="J18" s="64"/>
      <c r="K18" s="57"/>
      <c r="O18" s="57"/>
      <c r="P18" s="68"/>
      <c r="Q18" s="68"/>
      <c r="R18" s="68"/>
      <c r="S18" s="68"/>
      <c r="T18" s="68"/>
      <c r="U18" s="68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2" s="58" customFormat="1" x14ac:dyDescent="0.2">
      <c r="A19" s="57"/>
      <c r="E19" s="57"/>
      <c r="F19" s="57"/>
      <c r="J19" s="64"/>
      <c r="K19" s="57"/>
      <c r="O19" s="57"/>
      <c r="P19" s="68"/>
      <c r="Q19" s="68"/>
      <c r="R19" s="68"/>
      <c r="S19" s="68"/>
      <c r="T19" s="68"/>
      <c r="U19" s="68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</row>
    <row r="20" spans="1:62" x14ac:dyDescent="0.2">
      <c r="K20" s="43"/>
      <c r="L20" s="7"/>
      <c r="M20" s="7"/>
      <c r="N20" s="7"/>
      <c r="O20" s="43"/>
    </row>
    <row r="21" spans="1:62" ht="15.95" customHeight="1" x14ac:dyDescent="0.2">
      <c r="A21" s="78" t="s">
        <v>20</v>
      </c>
      <c r="B21" s="78"/>
      <c r="C21" s="78"/>
      <c r="D21" s="78"/>
      <c r="E21" s="78"/>
      <c r="F21" s="78" t="s">
        <v>20</v>
      </c>
      <c r="G21" s="78"/>
      <c r="H21" s="78"/>
      <c r="I21" s="78"/>
      <c r="J21" s="79"/>
      <c r="K21" s="78" t="s">
        <v>20</v>
      </c>
      <c r="L21" s="78"/>
      <c r="M21" s="78"/>
      <c r="N21" s="78"/>
      <c r="O21" s="78"/>
    </row>
    <row r="22" spans="1:62" ht="15.95" customHeight="1" x14ac:dyDescent="0.2">
      <c r="A22" s="76" t="s">
        <v>42</v>
      </c>
      <c r="B22" s="76"/>
      <c r="C22" s="76"/>
      <c r="D22" s="76"/>
      <c r="E22" s="76"/>
      <c r="F22" s="76" t="s">
        <v>43</v>
      </c>
      <c r="G22" s="76"/>
      <c r="H22" s="76"/>
      <c r="I22" s="76"/>
      <c r="J22" s="77"/>
      <c r="K22" s="78" t="s">
        <v>44</v>
      </c>
      <c r="L22" s="78"/>
      <c r="M22" s="78"/>
      <c r="N22" s="78"/>
      <c r="O22" s="78"/>
    </row>
    <row r="23" spans="1:62" s="7" customFormat="1" x14ac:dyDescent="0.2">
      <c r="A23" s="43">
        <v>1</v>
      </c>
      <c r="B23" s="7" t="s">
        <v>147</v>
      </c>
      <c r="C23" s="7" t="s">
        <v>148</v>
      </c>
      <c r="D23" s="7">
        <v>296.27999999999997</v>
      </c>
      <c r="E23" s="43"/>
      <c r="F23" s="43">
        <v>1</v>
      </c>
      <c r="G23" s="7" t="s">
        <v>197</v>
      </c>
      <c r="H23" s="7" t="s">
        <v>198</v>
      </c>
      <c r="I23" s="7">
        <v>303.84000000000003</v>
      </c>
      <c r="J23" s="62"/>
      <c r="K23" s="43"/>
      <c r="O23" s="43"/>
      <c r="P23" s="68"/>
      <c r="Q23" s="68"/>
      <c r="R23" s="68"/>
      <c r="S23" s="68"/>
      <c r="T23" s="68"/>
      <c r="U23" s="6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spans="1:62" s="7" customFormat="1" x14ac:dyDescent="0.2">
      <c r="A24" s="43">
        <v>2</v>
      </c>
      <c r="B24" s="7" t="s">
        <v>136</v>
      </c>
      <c r="C24" s="7" t="s">
        <v>56</v>
      </c>
      <c r="D24" s="7">
        <v>320.01</v>
      </c>
      <c r="E24" s="43"/>
      <c r="F24" s="43">
        <v>2</v>
      </c>
      <c r="G24" s="7" t="s">
        <v>154</v>
      </c>
      <c r="H24" s="7" t="s">
        <v>155</v>
      </c>
      <c r="I24" s="7">
        <v>320.47000000000003</v>
      </c>
      <c r="J24" s="62"/>
      <c r="K24" s="43"/>
      <c r="O24" s="43"/>
      <c r="P24" s="68"/>
      <c r="Q24" s="68"/>
      <c r="R24" s="68"/>
      <c r="S24" s="68"/>
      <c r="T24" s="68"/>
      <c r="U24" s="68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spans="1:62" s="7" customFormat="1" x14ac:dyDescent="0.2">
      <c r="A25" s="43">
        <v>3</v>
      </c>
      <c r="B25" s="7" t="s">
        <v>137</v>
      </c>
      <c r="C25" s="7" t="s">
        <v>138</v>
      </c>
      <c r="D25" s="7">
        <v>353.28</v>
      </c>
      <c r="E25" s="43"/>
      <c r="F25" s="43">
        <v>3</v>
      </c>
      <c r="G25" s="7" t="s">
        <v>178</v>
      </c>
      <c r="H25" s="7" t="s">
        <v>179</v>
      </c>
      <c r="I25" s="7">
        <v>329.53</v>
      </c>
      <c r="J25" s="62"/>
      <c r="K25" s="43"/>
      <c r="O25" s="43"/>
      <c r="P25" s="68"/>
      <c r="Q25" s="68"/>
      <c r="R25" s="68"/>
      <c r="S25" s="68"/>
      <c r="T25" s="68"/>
      <c r="U25" s="68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s="7" customFormat="1" x14ac:dyDescent="0.2">
      <c r="A26" s="43">
        <v>4</v>
      </c>
      <c r="B26" s="7" t="s">
        <v>108</v>
      </c>
      <c r="C26" s="7" t="s">
        <v>146</v>
      </c>
      <c r="D26" s="7">
        <v>387.03</v>
      </c>
      <c r="E26" s="43"/>
      <c r="F26" s="43">
        <v>4</v>
      </c>
      <c r="G26" s="7" t="s">
        <v>187</v>
      </c>
      <c r="H26" s="7" t="s">
        <v>104</v>
      </c>
      <c r="I26" s="7">
        <v>341.85</v>
      </c>
      <c r="J26" s="62"/>
      <c r="K26" s="43"/>
      <c r="O26" s="43"/>
      <c r="P26" s="68"/>
      <c r="Q26" s="68"/>
      <c r="R26" s="68"/>
      <c r="S26" s="68"/>
      <c r="T26" s="68"/>
      <c r="U26" s="68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7" customFormat="1" x14ac:dyDescent="0.2">
      <c r="A27" s="43">
        <v>5</v>
      </c>
      <c r="B27" s="7" t="s">
        <v>124</v>
      </c>
      <c r="C27" s="7" t="s">
        <v>125</v>
      </c>
      <c r="E27" s="43"/>
      <c r="F27" s="43">
        <v>5</v>
      </c>
      <c r="G27" s="7" t="s">
        <v>134</v>
      </c>
      <c r="H27" s="7" t="s">
        <v>56</v>
      </c>
      <c r="I27" s="7">
        <v>407.03</v>
      </c>
      <c r="J27" s="62"/>
      <c r="K27" s="43"/>
      <c r="O27" s="43"/>
      <c r="P27" s="68"/>
      <c r="Q27" s="68"/>
      <c r="R27" s="68"/>
      <c r="S27" s="68"/>
      <c r="T27" s="68"/>
      <c r="U27" s="68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x14ac:dyDescent="0.2">
      <c r="A28" s="42"/>
      <c r="B28" s="86"/>
      <c r="E28" s="42"/>
      <c r="F28" s="42"/>
      <c r="J28" s="42"/>
      <c r="K28" s="43"/>
      <c r="L28" s="7"/>
      <c r="M28" s="7"/>
      <c r="N28" s="7"/>
      <c r="O28" s="43"/>
    </row>
    <row r="29" spans="1:62" ht="15.95" customHeight="1" x14ac:dyDescent="0.2">
      <c r="A29" s="78" t="s">
        <v>20</v>
      </c>
      <c r="B29" s="78"/>
      <c r="C29" s="78"/>
      <c r="D29" s="78"/>
      <c r="E29" s="78"/>
      <c r="F29" s="78" t="s">
        <v>20</v>
      </c>
      <c r="G29" s="78"/>
      <c r="H29" s="78"/>
      <c r="I29" s="78"/>
      <c r="J29" s="79"/>
      <c r="K29" s="78" t="s">
        <v>20</v>
      </c>
      <c r="L29" s="78"/>
      <c r="M29" s="78"/>
      <c r="N29" s="78"/>
      <c r="O29" s="78"/>
    </row>
    <row r="30" spans="1:62" ht="15.95" customHeight="1" x14ac:dyDescent="0.2">
      <c r="A30" s="76" t="s">
        <v>23</v>
      </c>
      <c r="B30" s="76"/>
      <c r="C30" s="76"/>
      <c r="D30" s="76"/>
      <c r="E30" s="76"/>
      <c r="F30" s="76" t="s">
        <v>45</v>
      </c>
      <c r="G30" s="76"/>
      <c r="H30" s="76"/>
      <c r="I30" s="76"/>
      <c r="J30" s="77"/>
      <c r="K30" s="78" t="s">
        <v>46</v>
      </c>
      <c r="L30" s="78"/>
      <c r="M30" s="78"/>
      <c r="N30" s="78"/>
      <c r="O30" s="78"/>
    </row>
    <row r="31" spans="1:62" s="7" customFormat="1" x14ac:dyDescent="0.2">
      <c r="A31" s="43">
        <v>1</v>
      </c>
      <c r="B31" s="7" t="s">
        <v>130</v>
      </c>
      <c r="C31" s="7" t="s">
        <v>131</v>
      </c>
      <c r="D31" s="7">
        <v>304.25</v>
      </c>
      <c r="E31" s="43"/>
      <c r="F31" s="7">
        <v>1</v>
      </c>
      <c r="G31" s="7" t="s">
        <v>169</v>
      </c>
      <c r="H31" s="7" t="s">
        <v>170</v>
      </c>
      <c r="I31" s="7">
        <v>341.28999999999996</v>
      </c>
      <c r="J31" s="62"/>
      <c r="K31" s="43"/>
      <c r="O31" s="43"/>
      <c r="P31" s="68"/>
      <c r="Q31" s="68"/>
      <c r="R31" s="68"/>
      <c r="S31" s="68"/>
      <c r="T31" s="68"/>
      <c r="U31" s="68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</row>
    <row r="32" spans="1:62" s="7" customFormat="1" x14ac:dyDescent="0.2">
      <c r="A32" s="43">
        <v>2</v>
      </c>
      <c r="B32" s="7" t="s">
        <v>182</v>
      </c>
      <c r="C32" s="7" t="s">
        <v>126</v>
      </c>
      <c r="D32" s="7">
        <v>327.31</v>
      </c>
      <c r="E32" s="43"/>
      <c r="F32" s="7">
        <v>2</v>
      </c>
      <c r="G32" s="7" t="s">
        <v>206</v>
      </c>
      <c r="H32" s="7" t="s">
        <v>207</v>
      </c>
      <c r="I32" s="7">
        <v>391.74</v>
      </c>
      <c r="J32" s="62"/>
      <c r="K32" s="43"/>
      <c r="O32" s="43"/>
      <c r="P32" s="68"/>
      <c r="Q32" s="68"/>
      <c r="R32" s="68"/>
      <c r="S32" s="68"/>
      <c r="T32" s="68"/>
      <c r="U32" s="68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7" customFormat="1" x14ac:dyDescent="0.2">
      <c r="A33" s="43">
        <v>3</v>
      </c>
      <c r="B33" s="7" t="s">
        <v>164</v>
      </c>
      <c r="C33" s="7" t="s">
        <v>165</v>
      </c>
      <c r="D33" s="7">
        <v>358.56</v>
      </c>
      <c r="E33" s="43"/>
      <c r="F33" s="43"/>
      <c r="J33" s="62"/>
      <c r="K33" s="43"/>
      <c r="O33" s="43"/>
      <c r="P33" s="68"/>
      <c r="Q33" s="68"/>
      <c r="R33" s="68"/>
      <c r="S33" s="68"/>
      <c r="T33" s="68"/>
      <c r="U33" s="68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</row>
    <row r="34" spans="1:62" s="7" customFormat="1" x14ac:dyDescent="0.2">
      <c r="A34" s="43">
        <v>4</v>
      </c>
      <c r="B34" s="7" t="s">
        <v>132</v>
      </c>
      <c r="C34" s="7" t="s">
        <v>66</v>
      </c>
      <c r="D34" s="7">
        <v>421.32</v>
      </c>
      <c r="E34" s="43"/>
      <c r="F34" s="43"/>
      <c r="J34" s="62"/>
      <c r="K34" s="43"/>
      <c r="O34" s="43"/>
      <c r="P34" s="68"/>
      <c r="Q34" s="68"/>
      <c r="R34" s="68"/>
      <c r="S34" s="68"/>
      <c r="T34" s="68"/>
      <c r="U34" s="68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x14ac:dyDescent="0.2">
      <c r="A35" s="43">
        <v>5</v>
      </c>
      <c r="B35" s="26" t="s">
        <v>195</v>
      </c>
      <c r="C35" s="26" t="s">
        <v>196</v>
      </c>
      <c r="D35" s="26">
        <v>478.87</v>
      </c>
      <c r="E35" s="43"/>
      <c r="F35" s="43"/>
      <c r="G35" s="7"/>
      <c r="H35" s="7"/>
      <c r="I35" s="7"/>
      <c r="J35" s="43"/>
      <c r="K35" s="43"/>
      <c r="L35" s="7"/>
      <c r="M35" s="7"/>
      <c r="N35" s="7"/>
      <c r="O35" s="43"/>
    </row>
  </sheetData>
  <mergeCells count="20">
    <mergeCell ref="Q1:U1"/>
    <mergeCell ref="V1:Z1"/>
    <mergeCell ref="A29:E29"/>
    <mergeCell ref="F29:J29"/>
    <mergeCell ref="K29:O29"/>
    <mergeCell ref="A2:E2"/>
    <mergeCell ref="F2:J2"/>
    <mergeCell ref="K2:O2"/>
    <mergeCell ref="A1:E1"/>
    <mergeCell ref="F1:J1"/>
    <mergeCell ref="K1:O1"/>
    <mergeCell ref="A30:E30"/>
    <mergeCell ref="F30:J30"/>
    <mergeCell ref="K30:O30"/>
    <mergeCell ref="A21:E21"/>
    <mergeCell ref="F21:J21"/>
    <mergeCell ref="K21:O21"/>
    <mergeCell ref="A22:E22"/>
    <mergeCell ref="F22:J22"/>
    <mergeCell ref="K22:O22"/>
  </mergeCells>
  <printOptions horizontalCentered="1"/>
  <pageMargins left="0.66" right="0.63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F9" sqref="F9"/>
    </sheetView>
  </sheetViews>
  <sheetFormatPr defaultRowHeight="12.75" x14ac:dyDescent="0.2"/>
  <cols>
    <col min="1" max="1" width="5.5703125" style="42" bestFit="1" customWidth="1"/>
    <col min="2" max="2" width="9.85546875" style="42" bestFit="1" customWidth="1"/>
    <col min="3" max="3" width="11.140625" style="42" bestFit="1" customWidth="1"/>
    <col min="4" max="4" width="22" style="42" bestFit="1" customWidth="1"/>
    <col min="5" max="5" width="8" style="42" bestFit="1" customWidth="1"/>
    <col min="6" max="6" width="8.7109375" style="42" bestFit="1" customWidth="1"/>
    <col min="7" max="7" width="10.140625" style="42" bestFit="1" customWidth="1"/>
    <col min="8" max="8" width="7.85546875" style="42" bestFit="1" customWidth="1"/>
    <col min="9" max="9" width="6.5703125" style="42" bestFit="1" customWidth="1"/>
    <col min="10" max="10" width="7" style="42" bestFit="1" customWidth="1"/>
    <col min="11" max="16384" width="9.140625" style="42"/>
  </cols>
  <sheetData>
    <row r="1" spans="1:10" s="41" customFormat="1" x14ac:dyDescent="0.2">
      <c r="A1" s="73" t="s">
        <v>229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41" customFormat="1" x14ac:dyDescent="0.2">
      <c r="A2" s="41" t="s">
        <v>50</v>
      </c>
      <c r="B2" s="41" t="s">
        <v>17</v>
      </c>
      <c r="D2" s="41" t="s">
        <v>13</v>
      </c>
      <c r="E2" s="41" t="s">
        <v>47</v>
      </c>
      <c r="F2" s="41" t="s">
        <v>48</v>
      </c>
      <c r="G2" s="41" t="s">
        <v>24</v>
      </c>
      <c r="H2" s="41" t="s">
        <v>2</v>
      </c>
      <c r="I2" s="41" t="s">
        <v>5</v>
      </c>
      <c r="J2" s="41" t="s">
        <v>18</v>
      </c>
    </row>
    <row r="3" spans="1:10" x14ac:dyDescent="0.2">
      <c r="A3" s="42">
        <v>1</v>
      </c>
      <c r="B3" s="42" t="s">
        <v>180</v>
      </c>
      <c r="C3" s="42" t="s">
        <v>143</v>
      </c>
      <c r="D3" s="42" t="s">
        <v>181</v>
      </c>
      <c r="E3" s="42">
        <v>2</v>
      </c>
      <c r="F3" s="42">
        <v>0.28000000000000003</v>
      </c>
      <c r="G3" s="42">
        <v>120.28</v>
      </c>
      <c r="J3" s="42">
        <v>120.28</v>
      </c>
    </row>
    <row r="4" spans="1:10" x14ac:dyDescent="0.2">
      <c r="A4" s="42">
        <v>2</v>
      </c>
      <c r="B4" s="42" t="s">
        <v>203</v>
      </c>
      <c r="C4" s="42" t="s">
        <v>204</v>
      </c>
      <c r="D4" s="42" t="s">
        <v>205</v>
      </c>
      <c r="E4" s="42">
        <v>2</v>
      </c>
      <c r="F4" s="42">
        <v>8.2799999999999994</v>
      </c>
      <c r="G4" s="42">
        <v>128.28</v>
      </c>
      <c r="J4" s="42">
        <v>128.28</v>
      </c>
    </row>
    <row r="5" spans="1:10" x14ac:dyDescent="0.2">
      <c r="A5" s="42">
        <v>3</v>
      </c>
      <c r="B5" s="42" t="s">
        <v>183</v>
      </c>
      <c r="C5" s="42" t="s">
        <v>184</v>
      </c>
      <c r="D5" s="42" t="s">
        <v>185</v>
      </c>
      <c r="E5" s="42">
        <v>2</v>
      </c>
      <c r="F5" s="42">
        <v>8.59</v>
      </c>
      <c r="G5" s="42">
        <v>128.59</v>
      </c>
      <c r="J5" s="42">
        <v>128.59</v>
      </c>
    </row>
    <row r="6" spans="1:10" x14ac:dyDescent="0.2">
      <c r="A6" s="42">
        <v>4</v>
      </c>
      <c r="B6" s="44" t="s">
        <v>140</v>
      </c>
      <c r="C6" s="42" t="s">
        <v>141</v>
      </c>
      <c r="D6" s="42" t="s">
        <v>142</v>
      </c>
      <c r="E6" s="42">
        <v>2</v>
      </c>
      <c r="F6" s="42">
        <v>9.61</v>
      </c>
      <c r="G6" s="42">
        <v>129.61000000000001</v>
      </c>
      <c r="J6" s="42">
        <v>129.61000000000001</v>
      </c>
    </row>
    <row r="7" spans="1:10" x14ac:dyDescent="0.2">
      <c r="A7" s="42">
        <v>5</v>
      </c>
      <c r="B7" s="42" t="s">
        <v>93</v>
      </c>
      <c r="C7" s="42" t="s">
        <v>114</v>
      </c>
      <c r="D7" s="42" t="s">
        <v>144</v>
      </c>
      <c r="E7" s="42">
        <v>2</v>
      </c>
      <c r="F7" s="42">
        <v>10.050000000000001</v>
      </c>
      <c r="G7" s="42">
        <v>130.05000000000001</v>
      </c>
      <c r="J7" s="42">
        <v>130.05000000000001</v>
      </c>
    </row>
    <row r="8" spans="1:10" x14ac:dyDescent="0.2">
      <c r="A8" s="53">
        <v>6</v>
      </c>
      <c r="B8" s="53" t="s">
        <v>200</v>
      </c>
      <c r="C8" s="53" t="s">
        <v>199</v>
      </c>
      <c r="D8" s="53" t="s">
        <v>142</v>
      </c>
      <c r="E8" s="53">
        <v>2</v>
      </c>
      <c r="F8" s="53">
        <v>11.44</v>
      </c>
      <c r="G8" s="53">
        <v>131.44</v>
      </c>
      <c r="H8" s="53"/>
      <c r="I8" s="53"/>
      <c r="J8" s="53">
        <v>131.44</v>
      </c>
    </row>
    <row r="9" spans="1:10" x14ac:dyDescent="0.2">
      <c r="A9" s="53">
        <v>7</v>
      </c>
      <c r="B9" s="53" t="s">
        <v>193</v>
      </c>
      <c r="C9" s="53" t="s">
        <v>194</v>
      </c>
      <c r="D9" s="53" t="s">
        <v>192</v>
      </c>
      <c r="E9" s="53">
        <v>2</v>
      </c>
      <c r="F9" s="53">
        <v>15.5</v>
      </c>
      <c r="G9" s="53">
        <v>135.5</v>
      </c>
      <c r="H9" s="53"/>
      <c r="I9" s="53"/>
      <c r="J9" s="53">
        <v>135.5</v>
      </c>
    </row>
    <row r="10" spans="1:10" x14ac:dyDescent="0.2">
      <c r="A10" s="53">
        <v>8</v>
      </c>
      <c r="B10" s="53" t="s">
        <v>166</v>
      </c>
      <c r="C10" s="53" t="s">
        <v>155</v>
      </c>
      <c r="D10" s="53" t="s">
        <v>142</v>
      </c>
      <c r="E10" s="53">
        <v>2</v>
      </c>
      <c r="F10" s="53">
        <v>16.34</v>
      </c>
      <c r="G10" s="53">
        <v>136.34</v>
      </c>
      <c r="H10" s="53"/>
      <c r="I10" s="53"/>
      <c r="J10" s="53">
        <v>136.34</v>
      </c>
    </row>
    <row r="11" spans="1:10" x14ac:dyDescent="0.2">
      <c r="A11" s="53">
        <v>9</v>
      </c>
      <c r="B11" s="53" t="s">
        <v>158</v>
      </c>
      <c r="C11" s="53" t="s">
        <v>112</v>
      </c>
      <c r="D11" s="53" t="s">
        <v>159</v>
      </c>
      <c r="E11" s="53">
        <v>2</v>
      </c>
      <c r="F11" s="53">
        <v>16.52</v>
      </c>
      <c r="G11" s="53">
        <v>136.52000000000001</v>
      </c>
      <c r="H11" s="53"/>
      <c r="I11" s="53"/>
      <c r="J11" s="53">
        <v>136.52000000000001</v>
      </c>
    </row>
    <row r="12" spans="1:10" x14ac:dyDescent="0.2">
      <c r="A12" s="53">
        <v>10</v>
      </c>
      <c r="B12" s="53" t="s">
        <v>147</v>
      </c>
      <c r="C12" s="53" t="s">
        <v>148</v>
      </c>
      <c r="D12" s="53" t="s">
        <v>123</v>
      </c>
      <c r="E12" s="53">
        <v>2</v>
      </c>
      <c r="F12" s="53">
        <v>16.78</v>
      </c>
      <c r="G12" s="53">
        <v>136.78</v>
      </c>
      <c r="H12" s="53"/>
      <c r="I12" s="53"/>
      <c r="J12" s="53">
        <v>136.78</v>
      </c>
    </row>
    <row r="13" spans="1:10" x14ac:dyDescent="0.2">
      <c r="A13" s="53">
        <v>11</v>
      </c>
      <c r="B13" s="53" t="s">
        <v>32</v>
      </c>
      <c r="C13" s="53" t="s">
        <v>33</v>
      </c>
      <c r="D13" s="53" t="s">
        <v>149</v>
      </c>
      <c r="E13" s="53">
        <v>2</v>
      </c>
      <c r="F13" s="53">
        <v>16.91</v>
      </c>
      <c r="G13" s="53">
        <v>136.91</v>
      </c>
      <c r="H13" s="53"/>
      <c r="I13" s="53"/>
      <c r="J13" s="53">
        <v>136.91</v>
      </c>
    </row>
    <row r="14" spans="1:10" x14ac:dyDescent="0.2">
      <c r="A14" s="53">
        <v>12</v>
      </c>
      <c r="B14" s="53" t="s">
        <v>171</v>
      </c>
      <c r="C14" s="53" t="s">
        <v>172</v>
      </c>
      <c r="D14" s="53" t="s">
        <v>173</v>
      </c>
      <c r="E14" s="53">
        <v>2</v>
      </c>
      <c r="F14" s="53">
        <v>18.239999999999998</v>
      </c>
      <c r="G14" s="53">
        <v>138.24</v>
      </c>
      <c r="H14" s="53"/>
      <c r="I14" s="53"/>
      <c r="J14" s="53">
        <v>138.24</v>
      </c>
    </row>
    <row r="15" spans="1:10" x14ac:dyDescent="0.2">
      <c r="A15" s="53">
        <v>13</v>
      </c>
      <c r="B15" s="53" t="s">
        <v>130</v>
      </c>
      <c r="C15" s="53" t="s">
        <v>131</v>
      </c>
      <c r="D15" s="53" t="s">
        <v>123</v>
      </c>
      <c r="E15" s="53">
        <v>2</v>
      </c>
      <c r="F15" s="53">
        <v>18.5</v>
      </c>
      <c r="G15" s="53">
        <v>138.5</v>
      </c>
      <c r="H15" s="53"/>
      <c r="I15" s="53"/>
      <c r="J15" s="53">
        <v>138.5</v>
      </c>
    </row>
    <row r="16" spans="1:10" x14ac:dyDescent="0.2">
      <c r="A16" s="53">
        <v>14</v>
      </c>
      <c r="B16" s="53" t="s">
        <v>137</v>
      </c>
      <c r="C16" s="53" t="s">
        <v>138</v>
      </c>
      <c r="D16" s="53" t="s">
        <v>139</v>
      </c>
      <c r="E16" s="53">
        <v>2</v>
      </c>
      <c r="F16" s="53">
        <v>19.43</v>
      </c>
      <c r="G16" s="53">
        <v>139.43</v>
      </c>
      <c r="H16" s="53"/>
      <c r="I16" s="53"/>
      <c r="J16" s="53">
        <v>139.43</v>
      </c>
    </row>
    <row r="17" spans="1:10" x14ac:dyDescent="0.2">
      <c r="A17" s="53">
        <v>15</v>
      </c>
      <c r="B17" s="53" t="s">
        <v>29</v>
      </c>
      <c r="C17" s="53" t="s">
        <v>16</v>
      </c>
      <c r="D17" s="53" t="s">
        <v>149</v>
      </c>
      <c r="E17" s="53">
        <v>2</v>
      </c>
      <c r="F17" s="53">
        <v>20.98</v>
      </c>
      <c r="G17" s="53">
        <v>140.97999999999999</v>
      </c>
      <c r="H17" s="53"/>
      <c r="I17" s="53"/>
      <c r="J17" s="53">
        <v>140.97999999999999</v>
      </c>
    </row>
    <row r="18" spans="1:10" x14ac:dyDescent="0.2">
      <c r="A18" s="53">
        <v>16</v>
      </c>
      <c r="B18" s="53" t="s">
        <v>178</v>
      </c>
      <c r="C18" s="53" t="s">
        <v>179</v>
      </c>
      <c r="D18" s="53" t="s">
        <v>149</v>
      </c>
      <c r="E18" s="53">
        <v>2</v>
      </c>
      <c r="F18" s="53">
        <v>21.84</v>
      </c>
      <c r="G18" s="53">
        <v>141.84</v>
      </c>
      <c r="H18" s="53"/>
      <c r="I18" s="53"/>
      <c r="J18" s="53">
        <v>141.84</v>
      </c>
    </row>
    <row r="19" spans="1:10" x14ac:dyDescent="0.2">
      <c r="A19" s="53">
        <v>17</v>
      </c>
      <c r="B19" s="53" t="s">
        <v>201</v>
      </c>
      <c r="C19" s="53" t="s">
        <v>202</v>
      </c>
      <c r="D19" s="53" t="s">
        <v>135</v>
      </c>
      <c r="E19" s="53">
        <v>2</v>
      </c>
      <c r="F19" s="53">
        <v>23.5</v>
      </c>
      <c r="G19" s="53">
        <v>143.5</v>
      </c>
      <c r="H19" s="53"/>
      <c r="I19" s="53"/>
      <c r="J19" s="53">
        <v>143.5</v>
      </c>
    </row>
    <row r="20" spans="1:10" x14ac:dyDescent="0.2">
      <c r="A20" s="53">
        <v>18</v>
      </c>
      <c r="B20" s="53" t="s">
        <v>136</v>
      </c>
      <c r="C20" s="53" t="s">
        <v>56</v>
      </c>
      <c r="D20" s="53" t="s">
        <v>123</v>
      </c>
      <c r="E20" s="53">
        <v>2</v>
      </c>
      <c r="F20" s="53">
        <v>33.56</v>
      </c>
      <c r="G20" s="53">
        <v>153.56</v>
      </c>
      <c r="H20" s="53"/>
      <c r="I20" s="53"/>
      <c r="J20" s="53">
        <v>153.56</v>
      </c>
    </row>
    <row r="21" spans="1:10" x14ac:dyDescent="0.2">
      <c r="A21" s="54" t="s">
        <v>129</v>
      </c>
      <c r="B21" s="53" t="s">
        <v>128</v>
      </c>
      <c r="C21" s="53" t="s">
        <v>116</v>
      </c>
      <c r="D21" s="53" t="s">
        <v>144</v>
      </c>
      <c r="E21" s="53">
        <v>2</v>
      </c>
      <c r="F21" s="53">
        <v>1.07</v>
      </c>
      <c r="G21" s="53">
        <v>121.07</v>
      </c>
      <c r="H21" s="53">
        <v>2</v>
      </c>
      <c r="I21" s="53"/>
      <c r="J21" s="53">
        <v>123.07</v>
      </c>
    </row>
    <row r="22" spans="1:10" x14ac:dyDescent="0.2">
      <c r="A22" s="54" t="s">
        <v>129</v>
      </c>
      <c r="B22" s="53" t="s">
        <v>140</v>
      </c>
      <c r="C22" s="53" t="s">
        <v>143</v>
      </c>
      <c r="D22" s="53" t="s">
        <v>144</v>
      </c>
      <c r="E22" s="53">
        <v>2</v>
      </c>
      <c r="F22" s="53">
        <v>13.53</v>
      </c>
      <c r="G22" s="53">
        <v>133.53</v>
      </c>
      <c r="H22" s="53">
        <v>1</v>
      </c>
      <c r="I22" s="53"/>
      <c r="J22" s="53">
        <v>134.53</v>
      </c>
    </row>
    <row r="23" spans="1:10" x14ac:dyDescent="0.2">
      <c r="A23" s="54" t="s">
        <v>129</v>
      </c>
      <c r="B23" s="53" t="s">
        <v>188</v>
      </c>
      <c r="C23" s="53" t="s">
        <v>189</v>
      </c>
      <c r="D23" s="53" t="s">
        <v>142</v>
      </c>
      <c r="E23" s="53">
        <v>2</v>
      </c>
      <c r="F23" s="53">
        <v>11.09</v>
      </c>
      <c r="G23" s="53">
        <v>131.09</v>
      </c>
      <c r="H23" s="53">
        <v>4</v>
      </c>
      <c r="I23" s="53"/>
      <c r="J23" s="53">
        <v>135.09</v>
      </c>
    </row>
    <row r="24" spans="1:10" x14ac:dyDescent="0.2">
      <c r="A24" s="54" t="s">
        <v>129</v>
      </c>
      <c r="B24" s="53" t="s">
        <v>186</v>
      </c>
      <c r="C24" s="53" t="s">
        <v>155</v>
      </c>
      <c r="D24" s="53" t="s">
        <v>181</v>
      </c>
      <c r="E24" s="53">
        <v>2</v>
      </c>
      <c r="F24" s="53">
        <v>15.02</v>
      </c>
      <c r="G24" s="53">
        <v>135.02000000000001</v>
      </c>
      <c r="H24" s="53">
        <v>1</v>
      </c>
      <c r="I24" s="53"/>
      <c r="J24" s="53">
        <v>136.02000000000001</v>
      </c>
    </row>
    <row r="25" spans="1:10" x14ac:dyDescent="0.2">
      <c r="A25" s="54" t="s">
        <v>129</v>
      </c>
      <c r="B25" s="53" t="s">
        <v>182</v>
      </c>
      <c r="C25" s="53" t="s">
        <v>126</v>
      </c>
      <c r="D25" s="53" t="s">
        <v>65</v>
      </c>
      <c r="E25" s="53">
        <v>2</v>
      </c>
      <c r="F25" s="53">
        <v>17.28</v>
      </c>
      <c r="G25" s="53">
        <v>137.28</v>
      </c>
      <c r="H25" s="53">
        <v>1</v>
      </c>
      <c r="I25" s="53"/>
      <c r="J25" s="53">
        <v>138.28</v>
      </c>
    </row>
    <row r="26" spans="1:10" x14ac:dyDescent="0.2">
      <c r="A26" s="54" t="s">
        <v>129</v>
      </c>
      <c r="B26" s="53" t="s">
        <v>197</v>
      </c>
      <c r="C26" s="53" t="s">
        <v>198</v>
      </c>
      <c r="D26" s="53" t="s">
        <v>142</v>
      </c>
      <c r="E26" s="53">
        <v>2</v>
      </c>
      <c r="F26" s="53">
        <v>14.09</v>
      </c>
      <c r="G26" s="53">
        <v>134.09</v>
      </c>
      <c r="H26" s="53">
        <v>5</v>
      </c>
      <c r="I26" s="53"/>
      <c r="J26" s="53">
        <v>139.09</v>
      </c>
    </row>
    <row r="27" spans="1:10" x14ac:dyDescent="0.2">
      <c r="A27" s="54" t="s">
        <v>129</v>
      </c>
      <c r="B27" s="53" t="s">
        <v>103</v>
      </c>
      <c r="C27" s="53" t="s">
        <v>153</v>
      </c>
      <c r="D27" s="53" t="s">
        <v>133</v>
      </c>
      <c r="E27" s="53">
        <v>2</v>
      </c>
      <c r="F27" s="53">
        <v>22.44</v>
      </c>
      <c r="G27" s="53">
        <v>142.44</v>
      </c>
      <c r="H27" s="53">
        <v>2</v>
      </c>
      <c r="I27" s="53"/>
      <c r="J27" s="53">
        <v>144.44</v>
      </c>
    </row>
    <row r="28" spans="1:10" x14ac:dyDescent="0.2">
      <c r="A28" s="54" t="s">
        <v>129</v>
      </c>
      <c r="B28" s="53" t="s">
        <v>67</v>
      </c>
      <c r="C28" s="53" t="s">
        <v>156</v>
      </c>
      <c r="D28" s="53" t="s">
        <v>144</v>
      </c>
      <c r="E28" s="53">
        <v>2</v>
      </c>
      <c r="F28" s="53">
        <v>23.81</v>
      </c>
      <c r="G28" s="53">
        <v>143.81</v>
      </c>
      <c r="H28" s="53">
        <v>4</v>
      </c>
      <c r="I28" s="53"/>
      <c r="J28" s="53">
        <v>147.81</v>
      </c>
    </row>
    <row r="29" spans="1:10" x14ac:dyDescent="0.2">
      <c r="A29" s="54" t="s">
        <v>129</v>
      </c>
      <c r="B29" s="53" t="s">
        <v>169</v>
      </c>
      <c r="C29" s="53" t="s">
        <v>170</v>
      </c>
      <c r="D29" s="53" t="s">
        <v>142</v>
      </c>
      <c r="E29" s="53">
        <v>2</v>
      </c>
      <c r="F29" s="53">
        <v>23.16</v>
      </c>
      <c r="G29" s="53">
        <v>143.16</v>
      </c>
      <c r="H29" s="53">
        <v>5</v>
      </c>
      <c r="I29" s="53"/>
      <c r="J29" s="53">
        <v>148.16</v>
      </c>
    </row>
    <row r="30" spans="1:10" x14ac:dyDescent="0.2">
      <c r="A30" s="54" t="s">
        <v>129</v>
      </c>
      <c r="B30" s="53" t="s">
        <v>154</v>
      </c>
      <c r="C30" s="53" t="s">
        <v>155</v>
      </c>
      <c r="D30" s="53" t="s">
        <v>135</v>
      </c>
      <c r="E30" s="53">
        <v>2</v>
      </c>
      <c r="F30" s="53">
        <v>24.97</v>
      </c>
      <c r="G30" s="53">
        <v>144.97</v>
      </c>
      <c r="H30" s="53">
        <v>4</v>
      </c>
      <c r="I30" s="53"/>
      <c r="J30" s="53">
        <v>148.97</v>
      </c>
    </row>
    <row r="31" spans="1:10" x14ac:dyDescent="0.2">
      <c r="A31" s="54" t="s">
        <v>129</v>
      </c>
      <c r="B31" s="53" t="s">
        <v>73</v>
      </c>
      <c r="C31" s="53" t="s">
        <v>160</v>
      </c>
      <c r="D31" s="53" t="s">
        <v>133</v>
      </c>
      <c r="E31" s="53">
        <v>2</v>
      </c>
      <c r="F31" s="53">
        <v>30.51</v>
      </c>
      <c r="G31" s="53">
        <v>150.51</v>
      </c>
      <c r="H31" s="53">
        <v>1</v>
      </c>
      <c r="I31" s="53"/>
      <c r="J31" s="53">
        <v>151.51</v>
      </c>
    </row>
    <row r="32" spans="1:10" x14ac:dyDescent="0.2">
      <c r="A32" s="54" t="s">
        <v>129</v>
      </c>
      <c r="B32" s="53" t="s">
        <v>150</v>
      </c>
      <c r="C32" s="53" t="s">
        <v>151</v>
      </c>
      <c r="D32" s="53" t="s">
        <v>123</v>
      </c>
      <c r="E32" s="53">
        <v>2</v>
      </c>
      <c r="F32" s="53">
        <v>31.17</v>
      </c>
      <c r="G32" s="53">
        <v>151.17000000000002</v>
      </c>
      <c r="H32" s="53">
        <v>1</v>
      </c>
      <c r="I32" s="53"/>
      <c r="J32" s="53">
        <v>152.17000000000002</v>
      </c>
    </row>
    <row r="33" spans="1:10" x14ac:dyDescent="0.2">
      <c r="A33" s="54" t="s">
        <v>129</v>
      </c>
      <c r="B33" s="53" t="s">
        <v>174</v>
      </c>
      <c r="C33" s="53" t="s">
        <v>175</v>
      </c>
      <c r="D33" s="53" t="s">
        <v>139</v>
      </c>
      <c r="E33" s="53">
        <v>2</v>
      </c>
      <c r="F33" s="53">
        <v>25.32</v>
      </c>
      <c r="G33" s="53">
        <v>145.32</v>
      </c>
      <c r="H33" s="53">
        <v>7</v>
      </c>
      <c r="I33" s="53"/>
      <c r="J33" s="53">
        <v>152.32</v>
      </c>
    </row>
    <row r="34" spans="1:10" x14ac:dyDescent="0.2">
      <c r="A34" s="54" t="s">
        <v>129</v>
      </c>
      <c r="B34" s="53" t="s">
        <v>187</v>
      </c>
      <c r="C34" s="53" t="s">
        <v>104</v>
      </c>
      <c r="D34" s="53" t="s">
        <v>181</v>
      </c>
      <c r="E34" s="53">
        <v>2</v>
      </c>
      <c r="F34" s="53">
        <v>27.03</v>
      </c>
      <c r="G34" s="53">
        <v>147.03</v>
      </c>
      <c r="H34" s="53">
        <v>7</v>
      </c>
      <c r="I34" s="53"/>
      <c r="J34" s="53">
        <v>154.03</v>
      </c>
    </row>
    <row r="35" spans="1:10" x14ac:dyDescent="0.2">
      <c r="A35" s="54" t="s">
        <v>129</v>
      </c>
      <c r="B35" s="53" t="s">
        <v>72</v>
      </c>
      <c r="C35" s="53" t="s">
        <v>146</v>
      </c>
      <c r="D35" s="53" t="s">
        <v>149</v>
      </c>
      <c r="E35" s="53">
        <v>2</v>
      </c>
      <c r="F35" s="53">
        <v>33.409999999999997</v>
      </c>
      <c r="G35" s="53">
        <v>153.41</v>
      </c>
      <c r="H35" s="53">
        <v>2</v>
      </c>
      <c r="I35" s="53"/>
      <c r="J35" s="53">
        <v>155.41</v>
      </c>
    </row>
    <row r="36" spans="1:10" x14ac:dyDescent="0.2">
      <c r="A36" s="54" t="s">
        <v>129</v>
      </c>
      <c r="B36" s="53" t="s">
        <v>145</v>
      </c>
      <c r="C36" s="53" t="s">
        <v>146</v>
      </c>
      <c r="D36" s="53" t="s">
        <v>142</v>
      </c>
      <c r="E36" s="53">
        <v>2</v>
      </c>
      <c r="F36" s="53">
        <v>28.07</v>
      </c>
      <c r="G36" s="53">
        <v>148.07</v>
      </c>
      <c r="H36" s="53">
        <v>10</v>
      </c>
      <c r="I36" s="53"/>
      <c r="J36" s="53">
        <v>158.07</v>
      </c>
    </row>
    <row r="37" spans="1:10" x14ac:dyDescent="0.2">
      <c r="A37" s="54" t="s">
        <v>129</v>
      </c>
      <c r="B37" s="53" t="s">
        <v>75</v>
      </c>
      <c r="C37" s="53" t="s">
        <v>152</v>
      </c>
      <c r="D37" s="53" t="s">
        <v>139</v>
      </c>
      <c r="E37" s="53">
        <v>2</v>
      </c>
      <c r="F37" s="53">
        <v>34.33</v>
      </c>
      <c r="G37" s="53">
        <v>154.32999999999998</v>
      </c>
      <c r="H37" s="53">
        <v>4</v>
      </c>
      <c r="I37" s="53"/>
      <c r="J37" s="53">
        <v>158.32999999999998</v>
      </c>
    </row>
    <row r="38" spans="1:10" x14ac:dyDescent="0.2">
      <c r="A38" s="54" t="s">
        <v>129</v>
      </c>
      <c r="B38" s="53" t="s">
        <v>124</v>
      </c>
      <c r="C38" s="53" t="s">
        <v>125</v>
      </c>
      <c r="D38" s="53" t="s">
        <v>123</v>
      </c>
      <c r="E38" s="53">
        <v>2</v>
      </c>
      <c r="F38" s="53">
        <v>36.549999999999997</v>
      </c>
      <c r="G38" s="53">
        <v>156.55000000000001</v>
      </c>
      <c r="H38" s="53">
        <v>2</v>
      </c>
      <c r="I38" s="53"/>
      <c r="J38" s="53">
        <v>158.55000000000001</v>
      </c>
    </row>
    <row r="39" spans="1:10" x14ac:dyDescent="0.2">
      <c r="A39" s="54" t="s">
        <v>129</v>
      </c>
      <c r="B39" s="53" t="s">
        <v>108</v>
      </c>
      <c r="C39" s="53" t="s">
        <v>15</v>
      </c>
      <c r="D39" s="53" t="s">
        <v>133</v>
      </c>
      <c r="E39" s="53">
        <v>2</v>
      </c>
      <c r="F39" s="53">
        <v>38.880000000000003</v>
      </c>
      <c r="G39" s="53">
        <v>158.88</v>
      </c>
      <c r="H39" s="53">
        <v>8</v>
      </c>
      <c r="I39" s="53"/>
      <c r="J39" s="53">
        <v>166.88</v>
      </c>
    </row>
    <row r="40" spans="1:10" x14ac:dyDescent="0.2">
      <c r="A40" s="54" t="s">
        <v>129</v>
      </c>
      <c r="B40" s="53" t="s">
        <v>157</v>
      </c>
      <c r="C40" s="53" t="s">
        <v>66</v>
      </c>
      <c r="D40" s="53" t="s">
        <v>133</v>
      </c>
      <c r="E40" s="53">
        <v>2</v>
      </c>
      <c r="F40" s="53">
        <v>43.41</v>
      </c>
      <c r="G40" s="53">
        <v>163.41</v>
      </c>
      <c r="H40" s="53">
        <v>4</v>
      </c>
      <c r="I40" s="53"/>
      <c r="J40" s="53">
        <v>167.41</v>
      </c>
    </row>
    <row r="41" spans="1:10" x14ac:dyDescent="0.2">
      <c r="A41" s="54" t="s">
        <v>129</v>
      </c>
      <c r="B41" s="53" t="s">
        <v>195</v>
      </c>
      <c r="C41" s="53" t="s">
        <v>196</v>
      </c>
      <c r="D41" s="53" t="s">
        <v>135</v>
      </c>
      <c r="E41" s="53">
        <v>2</v>
      </c>
      <c r="F41" s="53">
        <v>41.57</v>
      </c>
      <c r="G41" s="53">
        <v>161.57</v>
      </c>
      <c r="H41" s="53">
        <v>7</v>
      </c>
      <c r="I41" s="53"/>
      <c r="J41" s="53">
        <v>168.57</v>
      </c>
    </row>
    <row r="42" spans="1:10" x14ac:dyDescent="0.2">
      <c r="A42" s="54" t="s">
        <v>129</v>
      </c>
      <c r="B42" s="53" t="s">
        <v>14</v>
      </c>
      <c r="C42" s="53" t="s">
        <v>220</v>
      </c>
      <c r="D42" s="53" t="s">
        <v>149</v>
      </c>
      <c r="E42" s="53">
        <v>2</v>
      </c>
      <c r="F42" s="53">
        <v>38.229999999999997</v>
      </c>
      <c r="G42" s="53">
        <v>158.22999999999999</v>
      </c>
      <c r="H42" s="53">
        <v>12</v>
      </c>
      <c r="I42" s="53"/>
      <c r="J42" s="53">
        <v>170.23</v>
      </c>
    </row>
    <row r="43" spans="1:10" x14ac:dyDescent="0.2">
      <c r="A43" s="54" t="s">
        <v>129</v>
      </c>
      <c r="B43" s="53" t="s">
        <v>164</v>
      </c>
      <c r="C43" s="53" t="s">
        <v>165</v>
      </c>
      <c r="D43" s="53" t="s">
        <v>123</v>
      </c>
      <c r="E43" s="53">
        <v>2</v>
      </c>
      <c r="F43" s="53">
        <v>30.06</v>
      </c>
      <c r="G43" s="53">
        <v>150.06</v>
      </c>
      <c r="H43" s="53">
        <v>22</v>
      </c>
      <c r="I43" s="53"/>
      <c r="J43" s="53">
        <v>172.06</v>
      </c>
    </row>
    <row r="44" spans="1:10" x14ac:dyDescent="0.2">
      <c r="A44" s="54" t="s">
        <v>129</v>
      </c>
      <c r="B44" s="53" t="s">
        <v>140</v>
      </c>
      <c r="C44" s="53" t="s">
        <v>163</v>
      </c>
      <c r="D44" s="53" t="s">
        <v>144</v>
      </c>
      <c r="E44" s="53">
        <v>2</v>
      </c>
      <c r="F44" s="53">
        <v>34.35</v>
      </c>
      <c r="G44" s="53">
        <v>154.35</v>
      </c>
      <c r="H44" s="53">
        <v>21</v>
      </c>
      <c r="I44" s="53"/>
      <c r="J44" s="53">
        <v>175.35</v>
      </c>
    </row>
    <row r="45" spans="1:10" x14ac:dyDescent="0.2">
      <c r="A45" s="54" t="s">
        <v>129</v>
      </c>
      <c r="B45" s="53" t="s">
        <v>161</v>
      </c>
      <c r="C45" s="53" t="s">
        <v>162</v>
      </c>
      <c r="D45" s="53" t="s">
        <v>123</v>
      </c>
      <c r="E45" s="53">
        <v>2</v>
      </c>
      <c r="F45" s="53">
        <v>44.4</v>
      </c>
      <c r="G45" s="53">
        <v>164.4</v>
      </c>
      <c r="H45" s="53">
        <v>11</v>
      </c>
      <c r="I45" s="53"/>
      <c r="J45" s="53">
        <v>175.4</v>
      </c>
    </row>
    <row r="46" spans="1:10" x14ac:dyDescent="0.2">
      <c r="A46" s="54" t="s">
        <v>129</v>
      </c>
      <c r="B46" s="53" t="s">
        <v>206</v>
      </c>
      <c r="C46" s="53" t="s">
        <v>207</v>
      </c>
      <c r="D46" s="53" t="s">
        <v>208</v>
      </c>
      <c r="E46" s="53">
        <v>2</v>
      </c>
      <c r="F46" s="53">
        <v>47.2</v>
      </c>
      <c r="G46" s="53">
        <v>167.2</v>
      </c>
      <c r="H46" s="53">
        <v>19</v>
      </c>
      <c r="I46" s="53"/>
      <c r="J46" s="53">
        <v>186.2</v>
      </c>
    </row>
    <row r="47" spans="1:10" x14ac:dyDescent="0.2">
      <c r="A47" s="54" t="s">
        <v>129</v>
      </c>
      <c r="B47" s="53" t="s">
        <v>132</v>
      </c>
      <c r="C47" s="53" t="s">
        <v>66</v>
      </c>
      <c r="D47" s="53" t="s">
        <v>133</v>
      </c>
      <c r="E47" s="53">
        <v>2</v>
      </c>
      <c r="F47" s="53">
        <v>53.67</v>
      </c>
      <c r="G47" s="53">
        <v>173.67000000000002</v>
      </c>
      <c r="H47" s="53">
        <v>13</v>
      </c>
      <c r="I47" s="53"/>
      <c r="J47" s="53">
        <v>186.67000000000002</v>
      </c>
    </row>
    <row r="48" spans="1:10" x14ac:dyDescent="0.2">
      <c r="A48" s="54" t="s">
        <v>129</v>
      </c>
      <c r="B48" s="53" t="s">
        <v>176</v>
      </c>
      <c r="C48" s="53" t="s">
        <v>177</v>
      </c>
      <c r="D48" s="53" t="s">
        <v>142</v>
      </c>
      <c r="E48" s="53">
        <v>3</v>
      </c>
      <c r="F48" s="53">
        <v>2.2799999999999998</v>
      </c>
      <c r="G48" s="53">
        <v>182.28</v>
      </c>
      <c r="H48" s="53">
        <v>11</v>
      </c>
      <c r="I48" s="53"/>
      <c r="J48" s="53">
        <v>193.28</v>
      </c>
    </row>
    <row r="49" spans="1:10" x14ac:dyDescent="0.2">
      <c r="A49" s="54" t="s">
        <v>129</v>
      </c>
      <c r="B49" s="53" t="s">
        <v>134</v>
      </c>
      <c r="C49" s="53" t="s">
        <v>56</v>
      </c>
      <c r="D49" s="53" t="s">
        <v>135</v>
      </c>
      <c r="E49" s="54" t="s">
        <v>129</v>
      </c>
      <c r="F49" s="54" t="s">
        <v>129</v>
      </c>
      <c r="G49" s="54" t="s">
        <v>129</v>
      </c>
      <c r="H49" s="54" t="s">
        <v>129</v>
      </c>
      <c r="I49" s="54" t="s">
        <v>129</v>
      </c>
      <c r="J49" s="54" t="s">
        <v>129</v>
      </c>
    </row>
    <row r="50" spans="1:10" x14ac:dyDescent="0.2">
      <c r="A50" s="54" t="s">
        <v>129</v>
      </c>
      <c r="B50" s="53" t="s">
        <v>105</v>
      </c>
      <c r="C50" s="53" t="s">
        <v>106</v>
      </c>
      <c r="D50" s="53" t="s">
        <v>133</v>
      </c>
      <c r="E50" s="54" t="s">
        <v>129</v>
      </c>
      <c r="F50" s="54" t="s">
        <v>129</v>
      </c>
      <c r="G50" s="54" t="s">
        <v>129</v>
      </c>
      <c r="H50" s="54" t="s">
        <v>129</v>
      </c>
      <c r="I50" s="54" t="s">
        <v>129</v>
      </c>
      <c r="J50" s="54" t="s">
        <v>129</v>
      </c>
    </row>
    <row r="51" spans="1:10" x14ac:dyDescent="0.2">
      <c r="A51" s="54" t="s">
        <v>129</v>
      </c>
      <c r="B51" s="53" t="s">
        <v>167</v>
      </c>
      <c r="C51" s="53" t="s">
        <v>168</v>
      </c>
      <c r="D51" s="53" t="s">
        <v>135</v>
      </c>
      <c r="E51" s="54" t="s">
        <v>129</v>
      </c>
      <c r="F51" s="54" t="s">
        <v>129</v>
      </c>
      <c r="G51" s="54" t="s">
        <v>129</v>
      </c>
      <c r="H51" s="54" t="s">
        <v>129</v>
      </c>
      <c r="I51" s="54" t="s">
        <v>129</v>
      </c>
      <c r="J51" s="54" t="s">
        <v>129</v>
      </c>
    </row>
    <row r="52" spans="1:10" x14ac:dyDescent="0.2">
      <c r="A52" s="54" t="s">
        <v>129</v>
      </c>
      <c r="B52" s="53" t="s">
        <v>190</v>
      </c>
      <c r="C52" s="53" t="s">
        <v>191</v>
      </c>
      <c r="D52" s="53" t="s">
        <v>192</v>
      </c>
      <c r="E52" s="54" t="s">
        <v>129</v>
      </c>
      <c r="F52" s="54" t="s">
        <v>129</v>
      </c>
      <c r="G52" s="54" t="s">
        <v>129</v>
      </c>
      <c r="H52" s="54" t="s">
        <v>129</v>
      </c>
      <c r="I52" s="54" t="s">
        <v>129</v>
      </c>
      <c r="J52" s="54" t="s">
        <v>129</v>
      </c>
    </row>
    <row r="53" spans="1:10" x14ac:dyDescent="0.2">
      <c r="A53" s="54" t="s">
        <v>129</v>
      </c>
      <c r="B53" s="53" t="s">
        <v>76</v>
      </c>
      <c r="C53" s="53" t="s">
        <v>126</v>
      </c>
      <c r="D53" s="53" t="s">
        <v>123</v>
      </c>
      <c r="E53" s="54" t="s">
        <v>129</v>
      </c>
      <c r="F53" s="54" t="s">
        <v>129</v>
      </c>
      <c r="G53" s="54" t="s">
        <v>129</v>
      </c>
      <c r="H53" s="54" t="s">
        <v>129</v>
      </c>
      <c r="I53" s="54" t="s">
        <v>129</v>
      </c>
      <c r="J53" s="54" t="s">
        <v>129</v>
      </c>
    </row>
  </sheetData>
  <sortState ref="A3:J20">
    <sortCondition ref="J3:J20"/>
  </sortState>
  <mergeCells count="1">
    <mergeCell ref="A1:J1"/>
  </mergeCells>
  <printOptions horizontalCentered="1" gridLines="1"/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2.75" x14ac:dyDescent="0.2"/>
  <cols>
    <col min="1" max="1" width="9.140625" style="42"/>
    <col min="2" max="2" width="26.5703125" bestFit="1" customWidth="1"/>
    <col min="3" max="3" width="11.85546875" bestFit="1" customWidth="1"/>
    <col min="4" max="4" width="9.28515625" bestFit="1" customWidth="1"/>
    <col min="5" max="5" width="10.28515625" bestFit="1" customWidth="1"/>
    <col min="6" max="6" width="9.85546875" bestFit="1" customWidth="1"/>
    <col min="7" max="7" width="13" customWidth="1"/>
  </cols>
  <sheetData>
    <row r="1" spans="1:7" x14ac:dyDescent="0.2">
      <c r="A1" s="78" t="s">
        <v>52</v>
      </c>
      <c r="B1" s="78"/>
      <c r="C1" s="78"/>
      <c r="D1" s="78"/>
      <c r="E1" s="78"/>
      <c r="F1" s="78"/>
      <c r="G1" s="78"/>
    </row>
    <row r="2" spans="1:7" x14ac:dyDescent="0.2">
      <c r="A2" s="46" t="s">
        <v>50</v>
      </c>
      <c r="B2" s="46" t="s">
        <v>17</v>
      </c>
      <c r="C2" s="78" t="s">
        <v>98</v>
      </c>
      <c r="D2" s="78"/>
      <c r="E2" s="78"/>
      <c r="F2" s="78"/>
      <c r="G2" s="46" t="s">
        <v>18</v>
      </c>
    </row>
    <row r="3" spans="1:7" x14ac:dyDescent="0.2">
      <c r="A3" s="43">
        <v>1</v>
      </c>
      <c r="B3" s="7" t="s">
        <v>228</v>
      </c>
      <c r="C3" s="7" t="s">
        <v>93</v>
      </c>
      <c r="D3" s="7" t="s">
        <v>221</v>
      </c>
      <c r="E3" s="7" t="s">
        <v>128</v>
      </c>
      <c r="F3" s="7" t="s">
        <v>67</v>
      </c>
      <c r="G3" s="7">
        <v>1159</v>
      </c>
    </row>
    <row r="4" spans="1:7" x14ac:dyDescent="0.2">
      <c r="A4" s="43">
        <v>2</v>
      </c>
      <c r="B4" s="7" t="s">
        <v>211</v>
      </c>
      <c r="C4" s="7" t="s">
        <v>158</v>
      </c>
      <c r="D4" s="7" t="s">
        <v>171</v>
      </c>
      <c r="E4" s="7" t="s">
        <v>203</v>
      </c>
      <c r="F4" s="7" t="s">
        <v>183</v>
      </c>
      <c r="G4" s="7">
        <v>1180.4699999999998</v>
      </c>
    </row>
    <row r="5" spans="1:7" x14ac:dyDescent="0.2">
      <c r="A5" s="43">
        <v>3</v>
      </c>
      <c r="B5" s="7" t="s">
        <v>214</v>
      </c>
      <c r="C5" s="7" t="s">
        <v>223</v>
      </c>
      <c r="D5" s="7" t="s">
        <v>224</v>
      </c>
      <c r="E5" s="7" t="s">
        <v>188</v>
      </c>
      <c r="F5" s="7" t="s">
        <v>200</v>
      </c>
      <c r="G5" s="7">
        <v>1222.8600000000001</v>
      </c>
    </row>
    <row r="6" spans="1:7" x14ac:dyDescent="0.2">
      <c r="A6" s="43">
        <v>4</v>
      </c>
      <c r="B6" s="7" t="s">
        <v>212</v>
      </c>
      <c r="C6" s="7" t="s">
        <v>222</v>
      </c>
      <c r="D6" s="7" t="s">
        <v>193</v>
      </c>
      <c r="E6" s="7" t="s">
        <v>180</v>
      </c>
      <c r="F6" s="7" t="s">
        <v>186</v>
      </c>
      <c r="G6" s="7">
        <v>1237.75</v>
      </c>
    </row>
    <row r="7" spans="1:7" x14ac:dyDescent="0.2">
      <c r="A7" s="43">
        <v>5</v>
      </c>
      <c r="B7" s="7" t="s">
        <v>100</v>
      </c>
      <c r="C7" s="7" t="s">
        <v>72</v>
      </c>
      <c r="D7" s="7" t="s">
        <v>32</v>
      </c>
      <c r="E7" s="7" t="s">
        <v>178</v>
      </c>
      <c r="F7" s="7" t="s">
        <v>29</v>
      </c>
      <c r="G7" s="7">
        <v>1239.5999999999999</v>
      </c>
    </row>
    <row r="8" spans="1:7" x14ac:dyDescent="0.2">
      <c r="A8" s="52">
        <v>6</v>
      </c>
      <c r="B8" s="50" t="s">
        <v>216</v>
      </c>
      <c r="C8" s="50" t="s">
        <v>130</v>
      </c>
      <c r="D8" s="50" t="s">
        <v>150</v>
      </c>
      <c r="E8" s="50" t="s">
        <v>147</v>
      </c>
      <c r="F8" s="50" t="s">
        <v>136</v>
      </c>
      <c r="G8" s="50">
        <v>1247.04</v>
      </c>
    </row>
    <row r="9" spans="1:7" x14ac:dyDescent="0.2">
      <c r="A9" s="52">
        <v>7</v>
      </c>
      <c r="B9" s="50" t="s">
        <v>215</v>
      </c>
      <c r="C9" s="50" t="s">
        <v>225</v>
      </c>
      <c r="D9" s="50" t="s">
        <v>166</v>
      </c>
      <c r="E9" s="50" t="s">
        <v>176</v>
      </c>
      <c r="F9" s="50" t="s">
        <v>197</v>
      </c>
      <c r="G9" s="50">
        <v>1255.8600000000001</v>
      </c>
    </row>
    <row r="10" spans="1:7" x14ac:dyDescent="0.2">
      <c r="A10" s="52">
        <v>8</v>
      </c>
      <c r="B10" s="50" t="s">
        <v>218</v>
      </c>
      <c r="C10" s="50" t="s">
        <v>157</v>
      </c>
      <c r="D10" s="50" t="s">
        <v>226</v>
      </c>
      <c r="E10" s="50" t="s">
        <v>73</v>
      </c>
      <c r="F10" s="50" t="s">
        <v>103</v>
      </c>
      <c r="G10" s="50">
        <v>1385.98</v>
      </c>
    </row>
    <row r="11" spans="1:7" x14ac:dyDescent="0.2">
      <c r="A11" s="52">
        <v>9</v>
      </c>
      <c r="B11" s="50" t="s">
        <v>213</v>
      </c>
      <c r="C11" s="50" t="s">
        <v>75</v>
      </c>
      <c r="D11" s="50" t="s">
        <v>137</v>
      </c>
      <c r="E11" s="50" t="s">
        <v>174</v>
      </c>
      <c r="F11" s="50" t="s">
        <v>14</v>
      </c>
      <c r="G11" s="50">
        <v>1390.68</v>
      </c>
    </row>
    <row r="12" spans="1:7" x14ac:dyDescent="0.2">
      <c r="A12" s="52">
        <v>10</v>
      </c>
      <c r="B12" s="50" t="s">
        <v>219</v>
      </c>
      <c r="C12" s="50" t="s">
        <v>201</v>
      </c>
      <c r="D12" s="50" t="s">
        <v>187</v>
      </c>
      <c r="E12" s="50" t="s">
        <v>227</v>
      </c>
      <c r="F12" s="50" t="s">
        <v>108</v>
      </c>
      <c r="G12" s="50">
        <v>1460.4399999999998</v>
      </c>
    </row>
    <row r="13" spans="1:7" x14ac:dyDescent="0.2">
      <c r="A13" s="52">
        <v>11</v>
      </c>
      <c r="B13" s="50" t="s">
        <v>210</v>
      </c>
      <c r="C13" s="50" t="s">
        <v>167</v>
      </c>
      <c r="D13" s="50" t="s">
        <v>195</v>
      </c>
      <c r="E13" s="50" t="s">
        <v>154</v>
      </c>
      <c r="F13" s="50" t="s">
        <v>134</v>
      </c>
      <c r="G13" s="50">
        <v>1527.68</v>
      </c>
    </row>
    <row r="14" spans="1:7" x14ac:dyDescent="0.2">
      <c r="A14" s="52">
        <v>12</v>
      </c>
      <c r="B14" s="50" t="s">
        <v>217</v>
      </c>
      <c r="C14" s="50" t="s">
        <v>124</v>
      </c>
      <c r="D14" s="50" t="s">
        <v>164</v>
      </c>
      <c r="E14" s="50" t="s">
        <v>161</v>
      </c>
      <c r="F14" s="50" t="s">
        <v>182</v>
      </c>
      <c r="G14" s="51" t="s">
        <v>129</v>
      </c>
    </row>
  </sheetData>
  <mergeCells count="2">
    <mergeCell ref="A1:G1"/>
    <mergeCell ref="C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6" sqref="D6"/>
    </sheetView>
  </sheetViews>
  <sheetFormatPr defaultRowHeight="12.75" x14ac:dyDescent="0.2"/>
  <cols>
    <col min="2" max="2" width="12.28515625" bestFit="1" customWidth="1"/>
    <col min="3" max="3" width="11.7109375" bestFit="1" customWidth="1"/>
    <col min="4" max="4" width="21.7109375" bestFit="1" customWidth="1"/>
  </cols>
  <sheetData>
    <row r="1" spans="1:7" ht="18" x14ac:dyDescent="0.25">
      <c r="A1" s="83" t="s">
        <v>97</v>
      </c>
      <c r="B1" s="83"/>
      <c r="C1" s="83"/>
      <c r="D1" s="83"/>
      <c r="E1" s="83"/>
      <c r="F1" s="83"/>
      <c r="G1" s="83"/>
    </row>
    <row r="2" spans="1:7" x14ac:dyDescent="0.2">
      <c r="A2" s="46" t="s">
        <v>99</v>
      </c>
      <c r="B2" s="46" t="s">
        <v>38</v>
      </c>
      <c r="C2" s="46" t="s">
        <v>39</v>
      </c>
      <c r="D2" s="46" t="s">
        <v>13</v>
      </c>
      <c r="E2" s="46" t="s">
        <v>47</v>
      </c>
      <c r="F2" s="46" t="s">
        <v>48</v>
      </c>
      <c r="G2" s="46" t="s">
        <v>49</v>
      </c>
    </row>
    <row r="3" spans="1:7" x14ac:dyDescent="0.2">
      <c r="A3" s="22">
        <v>1</v>
      </c>
      <c r="B3" s="7" t="str">
        <f>Competitors!B50</f>
        <v>Grimsley</v>
      </c>
      <c r="C3" s="7" t="str">
        <f>Competitors!C50</f>
        <v>Rob</v>
      </c>
      <c r="D3" s="7" t="str">
        <f>Competitors!D50</f>
        <v>Charleston</v>
      </c>
      <c r="E3" s="20">
        <v>2</v>
      </c>
      <c r="F3" s="20">
        <v>54.53</v>
      </c>
      <c r="G3" s="20">
        <f t="shared" ref="G3:G44" si="0">(E3*60)+F3</f>
        <v>174.53</v>
      </c>
    </row>
    <row r="4" spans="1:7" x14ac:dyDescent="0.2">
      <c r="A4" s="22">
        <v>2</v>
      </c>
      <c r="B4" s="7" t="str">
        <f>Competitors!B41</f>
        <v>Littlejohn</v>
      </c>
      <c r="C4" s="7" t="str">
        <f>Competitors!C41</f>
        <v>Joe</v>
      </c>
      <c r="D4" s="7" t="str">
        <f>Competitors!D41</f>
        <v>Orange County S.O.</v>
      </c>
      <c r="E4" s="20">
        <v>1</v>
      </c>
      <c r="F4" s="20">
        <v>42.91</v>
      </c>
      <c r="G4" s="20">
        <f t="shared" si="0"/>
        <v>102.91</v>
      </c>
    </row>
    <row r="5" spans="1:7" x14ac:dyDescent="0.2">
      <c r="A5" s="22">
        <v>3</v>
      </c>
      <c r="B5" s="7" t="str">
        <f>Competitors!B38</f>
        <v>Strickland</v>
      </c>
      <c r="C5" s="7" t="str">
        <f>Competitors!C38</f>
        <v>Steve</v>
      </c>
      <c r="D5" s="7" t="str">
        <f>Competitors!D38</f>
        <v>Lakeland P.D.</v>
      </c>
      <c r="E5" s="20">
        <v>1</v>
      </c>
      <c r="F5" s="20">
        <v>21.31</v>
      </c>
      <c r="G5" s="20">
        <f t="shared" si="0"/>
        <v>81.31</v>
      </c>
    </row>
    <row r="6" spans="1:7" x14ac:dyDescent="0.2">
      <c r="A6" s="22">
        <v>4</v>
      </c>
      <c r="B6" s="7" t="str">
        <f>Competitors!B30</f>
        <v>Sivori</v>
      </c>
      <c r="C6" s="7" t="str">
        <f>Competitors!C30</f>
        <v>Bob</v>
      </c>
      <c r="D6" s="7" t="str">
        <f>Competitors!D30</f>
        <v>New York</v>
      </c>
      <c r="E6" s="20">
        <v>1</v>
      </c>
      <c r="F6" s="20">
        <v>16.5</v>
      </c>
      <c r="G6" s="20">
        <f t="shared" si="0"/>
        <v>76.5</v>
      </c>
    </row>
    <row r="7" spans="1:7" x14ac:dyDescent="0.2">
      <c r="A7" s="22">
        <v>5</v>
      </c>
      <c r="B7" s="7" t="str">
        <f>Competitors!B27</f>
        <v>Carrlulol</v>
      </c>
      <c r="C7" s="7" t="str">
        <f>Competitors!C27</f>
        <v>Chris</v>
      </c>
      <c r="D7" s="7" t="str">
        <f>Competitors!D27</f>
        <v>Orange County S.O.</v>
      </c>
      <c r="E7" s="20">
        <v>1</v>
      </c>
      <c r="F7" s="20">
        <v>13.66</v>
      </c>
      <c r="G7" s="20">
        <f t="shared" si="0"/>
        <v>73.66</v>
      </c>
    </row>
    <row r="8" spans="1:7" x14ac:dyDescent="0.2">
      <c r="A8" s="52">
        <v>6</v>
      </c>
      <c r="B8" s="50" t="str">
        <f>Competitors!B35</f>
        <v>Allison</v>
      </c>
      <c r="C8" s="50" t="str">
        <f>Competitors!C35</f>
        <v>Pat</v>
      </c>
      <c r="D8" s="50" t="str">
        <f>Competitors!D35</f>
        <v>Volusia County S.O.</v>
      </c>
      <c r="E8" s="50">
        <v>1</v>
      </c>
      <c r="F8" s="50">
        <v>12.13</v>
      </c>
      <c r="G8" s="50">
        <f t="shared" si="0"/>
        <v>72.13</v>
      </c>
    </row>
    <row r="9" spans="1:7" x14ac:dyDescent="0.2">
      <c r="A9" s="52">
        <v>7</v>
      </c>
      <c r="B9" s="50" t="str">
        <f>Competitors!B43</f>
        <v>Barrett</v>
      </c>
      <c r="C9" s="50" t="str">
        <f>Competitors!C43</f>
        <v>Scott</v>
      </c>
      <c r="D9" s="50" t="str">
        <f>Competitors!D43</f>
        <v>FSU PD</v>
      </c>
      <c r="E9" s="50">
        <v>1</v>
      </c>
      <c r="F9" s="50">
        <v>10.18</v>
      </c>
      <c r="G9" s="50">
        <f t="shared" si="0"/>
        <v>70.180000000000007</v>
      </c>
    </row>
    <row r="10" spans="1:7" x14ac:dyDescent="0.2">
      <c r="A10" s="52">
        <v>8</v>
      </c>
      <c r="B10" s="50" t="str">
        <f>Competitors!B39</f>
        <v>Lecatee</v>
      </c>
      <c r="C10" s="50" t="str">
        <f>Competitors!C39</f>
        <v>Chris</v>
      </c>
      <c r="D10" s="50" t="str">
        <f>Competitors!D39</f>
        <v>Volusia County S.O.</v>
      </c>
      <c r="E10" s="50">
        <v>1</v>
      </c>
      <c r="F10" s="50">
        <v>6.79</v>
      </c>
      <c r="G10" s="50">
        <f t="shared" si="0"/>
        <v>66.790000000000006</v>
      </c>
    </row>
    <row r="11" spans="1:7" x14ac:dyDescent="0.2">
      <c r="A11" s="52">
        <v>9</v>
      </c>
      <c r="B11" s="50" t="str">
        <f>Competitors!B22</f>
        <v>Ballard</v>
      </c>
      <c r="C11" s="50" t="str">
        <f>Competitors!C22</f>
        <v>Jeff</v>
      </c>
      <c r="D11" s="50" t="str">
        <f>Competitors!D22</f>
        <v>Tallahassee Police Dept.</v>
      </c>
      <c r="E11" s="50">
        <v>1</v>
      </c>
      <c r="F11" s="50">
        <v>6.75</v>
      </c>
      <c r="G11" s="50">
        <f t="shared" si="0"/>
        <v>66.75</v>
      </c>
    </row>
    <row r="12" spans="1:7" x14ac:dyDescent="0.2">
      <c r="A12" s="52">
        <v>10</v>
      </c>
      <c r="B12" s="50" t="str">
        <f>Competitors!B48</f>
        <v>Stafford</v>
      </c>
      <c r="C12" s="50" t="str">
        <f>Competitors!C48</f>
        <v>Bobby</v>
      </c>
      <c r="D12" s="50" t="str">
        <f>Competitors!D48</f>
        <v>Alachua County S. O.</v>
      </c>
      <c r="E12" s="50">
        <v>1</v>
      </c>
      <c r="F12" s="50">
        <v>4.07</v>
      </c>
      <c r="G12" s="50">
        <f t="shared" si="0"/>
        <v>64.069999999999993</v>
      </c>
    </row>
    <row r="13" spans="1:7" x14ac:dyDescent="0.2">
      <c r="A13" s="52">
        <v>11</v>
      </c>
      <c r="B13" s="50" t="str">
        <f>Competitors!B44</f>
        <v>Bowden</v>
      </c>
      <c r="C13" s="50" t="str">
        <f>Competitors!C44</f>
        <v>Matthew</v>
      </c>
      <c r="D13" s="50" t="str">
        <f>Competitors!D44</f>
        <v>Lake County S.O.</v>
      </c>
      <c r="E13" s="50">
        <v>1</v>
      </c>
      <c r="F13" s="50">
        <v>0.78</v>
      </c>
      <c r="G13" s="50">
        <f t="shared" si="0"/>
        <v>60.78</v>
      </c>
    </row>
    <row r="14" spans="1:7" x14ac:dyDescent="0.2">
      <c r="A14" s="52">
        <v>12</v>
      </c>
      <c r="B14" s="50" t="str">
        <f>Competitors!B21</f>
        <v>DeJesus</v>
      </c>
      <c r="C14" s="50" t="str">
        <f>Competitors!C21</f>
        <v>Ray</v>
      </c>
      <c r="D14" s="50" t="str">
        <f>Competitors!D21</f>
        <v>North Miami P.D.</v>
      </c>
      <c r="E14" s="50"/>
      <c r="F14" s="50">
        <v>58.91</v>
      </c>
      <c r="G14" s="50">
        <f t="shared" si="0"/>
        <v>58.91</v>
      </c>
    </row>
    <row r="15" spans="1:7" x14ac:dyDescent="0.2">
      <c r="A15" s="52">
        <v>13</v>
      </c>
      <c r="B15" s="50" t="str">
        <f>Competitors!B47</f>
        <v>Borjas</v>
      </c>
      <c r="C15" s="50" t="str">
        <f>Competitors!C47</f>
        <v>Nelson</v>
      </c>
      <c r="D15" s="50" t="str">
        <f>Competitors!D47</f>
        <v>Orange County S.O.</v>
      </c>
      <c r="E15" s="50"/>
      <c r="F15" s="50">
        <v>55.31</v>
      </c>
      <c r="G15" s="50">
        <f t="shared" si="0"/>
        <v>55.31</v>
      </c>
    </row>
    <row r="16" spans="1:7" x14ac:dyDescent="0.2">
      <c r="A16" s="52">
        <v>14</v>
      </c>
      <c r="B16" s="50" t="str">
        <f>Competitors!B33</f>
        <v>Molina</v>
      </c>
      <c r="C16" s="50" t="str">
        <f>Competitors!C33</f>
        <v>Tony</v>
      </c>
      <c r="D16" s="50" t="str">
        <f>Competitors!D33</f>
        <v>Orange County S.O.</v>
      </c>
      <c r="E16" s="50"/>
      <c r="F16" s="50">
        <v>53.87</v>
      </c>
      <c r="G16" s="50">
        <f t="shared" si="0"/>
        <v>53.87</v>
      </c>
    </row>
    <row r="17" spans="1:7" x14ac:dyDescent="0.2">
      <c r="A17" s="52">
        <v>15</v>
      </c>
      <c r="B17" s="50" t="str">
        <f>Competitors!B15</f>
        <v>Morris</v>
      </c>
      <c r="C17" s="50" t="str">
        <f>Competitors!C15</f>
        <v>Cedrick</v>
      </c>
      <c r="D17" s="50" t="str">
        <f>Competitors!D15</f>
        <v>Muscle Shoals P.D.</v>
      </c>
      <c r="E17" s="50"/>
      <c r="F17" s="50">
        <v>52.47</v>
      </c>
      <c r="G17" s="50">
        <f t="shared" si="0"/>
        <v>52.47</v>
      </c>
    </row>
    <row r="18" spans="1:7" x14ac:dyDescent="0.2">
      <c r="A18" s="52">
        <v>16</v>
      </c>
      <c r="B18" s="50" t="str">
        <f>Competitors!B29</f>
        <v>Grabus</v>
      </c>
      <c r="C18" s="50" t="str">
        <f>Competitors!C29</f>
        <v>Kyle</v>
      </c>
      <c r="D18" s="50" t="str">
        <f>Competitors!D29</f>
        <v>Orange County S.O.</v>
      </c>
      <c r="E18" s="50"/>
      <c r="F18" s="50">
        <v>51.94</v>
      </c>
      <c r="G18" s="50">
        <f t="shared" si="0"/>
        <v>51.94</v>
      </c>
    </row>
    <row r="19" spans="1:7" x14ac:dyDescent="0.2">
      <c r="A19" s="52">
        <v>17</v>
      </c>
      <c r="B19" s="50" t="str">
        <f>Competitors!B24</f>
        <v>Rodes</v>
      </c>
      <c r="C19" s="50" t="str">
        <f>Competitors!C24</f>
        <v>Michael</v>
      </c>
      <c r="D19" s="50" t="str">
        <f>Competitors!D24</f>
        <v>FSU PD</v>
      </c>
      <c r="E19" s="50"/>
      <c r="F19" s="50">
        <v>50.75</v>
      </c>
      <c r="G19" s="50">
        <f t="shared" si="0"/>
        <v>50.75</v>
      </c>
    </row>
    <row r="20" spans="1:7" x14ac:dyDescent="0.2">
      <c r="A20" s="52">
        <v>18</v>
      </c>
      <c r="B20" s="50" t="str">
        <f>Competitors!B34</f>
        <v>Bailey</v>
      </c>
      <c r="C20" s="50" t="str">
        <f>Competitors!C34</f>
        <v>Ryan</v>
      </c>
      <c r="D20" s="50" t="str">
        <f>Competitors!D34</f>
        <v>FSU PD</v>
      </c>
      <c r="E20" s="50"/>
      <c r="F20" s="50">
        <v>50.33</v>
      </c>
      <c r="G20" s="50">
        <f t="shared" si="0"/>
        <v>50.33</v>
      </c>
    </row>
    <row r="21" spans="1:7" x14ac:dyDescent="0.2">
      <c r="A21" s="52">
        <v>19</v>
      </c>
      <c r="B21" s="50" t="str">
        <f>Competitors!B5</f>
        <v>Pittman</v>
      </c>
      <c r="C21" s="50" t="str">
        <f>Competitors!C5</f>
        <v>James</v>
      </c>
      <c r="D21" s="50" t="str">
        <f>Competitors!D5</f>
        <v>Leon County S.O.</v>
      </c>
      <c r="E21" s="50"/>
      <c r="F21" s="50">
        <v>48</v>
      </c>
      <c r="G21" s="50">
        <f t="shared" si="0"/>
        <v>48</v>
      </c>
    </row>
    <row r="22" spans="1:7" x14ac:dyDescent="0.2">
      <c r="A22" s="52">
        <v>20</v>
      </c>
      <c r="B22" s="50" t="str">
        <f>Competitors!B13</f>
        <v>Sheffield</v>
      </c>
      <c r="C22" s="50" t="str">
        <f>Competitors!C13</f>
        <v>Brett</v>
      </c>
      <c r="D22" s="50" t="str">
        <f>Competitors!D13</f>
        <v>FSU PD</v>
      </c>
      <c r="E22" s="50"/>
      <c r="F22" s="50">
        <v>47.62</v>
      </c>
      <c r="G22" s="50">
        <f t="shared" si="0"/>
        <v>47.62</v>
      </c>
    </row>
    <row r="23" spans="1:7" x14ac:dyDescent="0.2">
      <c r="A23" s="52">
        <v>21</v>
      </c>
      <c r="B23" s="50" t="str">
        <f>Competitors!B11</f>
        <v>Buckley</v>
      </c>
      <c r="C23" s="50" t="str">
        <f>Competitors!C11</f>
        <v>Andre "Ben"</v>
      </c>
      <c r="D23" s="50" t="str">
        <f>Competitors!D11</f>
        <v>FSU PD</v>
      </c>
      <c r="E23" s="50"/>
      <c r="F23" s="50">
        <v>46.94</v>
      </c>
      <c r="G23" s="50">
        <f t="shared" si="0"/>
        <v>46.94</v>
      </c>
    </row>
    <row r="24" spans="1:7" x14ac:dyDescent="0.2">
      <c r="A24" s="52">
        <v>22</v>
      </c>
      <c r="B24" s="50" t="str">
        <f>Competitors!B19</f>
        <v>Adams</v>
      </c>
      <c r="C24" s="50" t="str">
        <f>Competitors!C19</f>
        <v>Robert</v>
      </c>
      <c r="D24" s="50" t="str">
        <f>Competitors!D19</f>
        <v>Tallahassee Police Dept.</v>
      </c>
      <c r="E24" s="50"/>
      <c r="F24" s="50">
        <v>46.34</v>
      </c>
      <c r="G24" s="50">
        <f t="shared" si="0"/>
        <v>46.34</v>
      </c>
    </row>
    <row r="25" spans="1:7" x14ac:dyDescent="0.2">
      <c r="A25" s="52">
        <v>23</v>
      </c>
      <c r="B25" s="50" t="str">
        <f>Competitors!B46</f>
        <v>Rosario</v>
      </c>
      <c r="C25" s="50" t="str">
        <f>Competitors!C46</f>
        <v>Miguel</v>
      </c>
      <c r="D25" s="50" t="str">
        <f>Competitors!D46</f>
        <v>Orange County S.O.</v>
      </c>
      <c r="E25" s="50"/>
      <c r="F25" s="50">
        <v>42.85</v>
      </c>
      <c r="G25" s="50">
        <f t="shared" si="0"/>
        <v>42.85</v>
      </c>
    </row>
    <row r="26" spans="1:7" x14ac:dyDescent="0.2">
      <c r="A26" s="52">
        <v>24</v>
      </c>
      <c r="B26" s="50" t="str">
        <f>Competitors!B6</f>
        <v>Behel</v>
      </c>
      <c r="C26" s="50" t="str">
        <f>Competitors!C6</f>
        <v>Jeremy</v>
      </c>
      <c r="D26" s="50" t="str">
        <f>Competitors!D6</f>
        <v>Muscle Shoals P.D.</v>
      </c>
      <c r="E26" s="50"/>
      <c r="F26" s="50">
        <v>42.78</v>
      </c>
      <c r="G26" s="50">
        <f t="shared" si="0"/>
        <v>42.78</v>
      </c>
    </row>
    <row r="27" spans="1:7" x14ac:dyDescent="0.2">
      <c r="A27" s="52">
        <v>25</v>
      </c>
      <c r="B27" s="50" t="str">
        <f>Competitors!B40</f>
        <v>Wheeler</v>
      </c>
      <c r="C27" s="50" t="str">
        <f>Competitors!C40</f>
        <v>Tim</v>
      </c>
      <c r="D27" s="50" t="str">
        <f>Competitors!D40</f>
        <v>Volusia County S.O.</v>
      </c>
      <c r="E27" s="50"/>
      <c r="F27" s="50">
        <v>41.12</v>
      </c>
      <c r="G27" s="50">
        <f t="shared" si="0"/>
        <v>41.12</v>
      </c>
    </row>
    <row r="28" spans="1:7" x14ac:dyDescent="0.2">
      <c r="A28" s="52">
        <v>26</v>
      </c>
      <c r="B28" s="50" t="str">
        <f>Competitors!B16</f>
        <v>Clark</v>
      </c>
      <c r="C28" s="50" t="str">
        <f>Competitors!C16</f>
        <v>Timothy</v>
      </c>
      <c r="D28" s="50" t="str">
        <f>Competitors!D16</f>
        <v>Tallahassee Police Dept.</v>
      </c>
      <c r="E28" s="50"/>
      <c r="F28" s="50">
        <v>37.65</v>
      </c>
      <c r="G28" s="50">
        <f t="shared" si="0"/>
        <v>37.65</v>
      </c>
    </row>
    <row r="29" spans="1:7" x14ac:dyDescent="0.2">
      <c r="A29" s="52">
        <v>27</v>
      </c>
      <c r="B29" s="50" t="str">
        <f>Competitors!B37</f>
        <v>Fagan</v>
      </c>
      <c r="C29" s="50" t="str">
        <f>Competitors!C37</f>
        <v>Charlie</v>
      </c>
      <c r="D29" s="50" t="str">
        <f>Competitors!D37</f>
        <v>Seminole County S.O.</v>
      </c>
      <c r="E29" s="50"/>
      <c r="F29" s="50">
        <v>32.06</v>
      </c>
      <c r="G29" s="50">
        <f t="shared" si="0"/>
        <v>32.06</v>
      </c>
    </row>
    <row r="30" spans="1:7" x14ac:dyDescent="0.2">
      <c r="A30" s="52">
        <v>28</v>
      </c>
      <c r="B30" s="50" t="str">
        <f>Competitors!B4</f>
        <v>Yancy</v>
      </c>
      <c r="C30" s="50" t="str">
        <f>Competitors!C4</f>
        <v>James</v>
      </c>
      <c r="D30" s="50" t="str">
        <f>Competitors!D4</f>
        <v>Alachua County S. O.</v>
      </c>
      <c r="E30" s="50">
        <v>0</v>
      </c>
      <c r="F30" s="50">
        <v>29.68</v>
      </c>
      <c r="G30" s="50">
        <f t="shared" si="0"/>
        <v>29.68</v>
      </c>
    </row>
    <row r="31" spans="1:7" x14ac:dyDescent="0.2">
      <c r="A31" s="52">
        <v>29</v>
      </c>
      <c r="B31" s="50" t="str">
        <f>Competitors!B17</f>
        <v>Privette</v>
      </c>
      <c r="C31" s="50" t="str">
        <f>Competitors!C17</f>
        <v>Chris</v>
      </c>
      <c r="D31" s="50" t="str">
        <f>Competitors!D17</f>
        <v>Alachua County S. O.</v>
      </c>
      <c r="E31" s="50"/>
      <c r="F31" s="50">
        <v>27.87</v>
      </c>
      <c r="G31" s="50">
        <f t="shared" si="0"/>
        <v>27.87</v>
      </c>
    </row>
    <row r="32" spans="1:7" x14ac:dyDescent="0.2">
      <c r="A32" s="52">
        <v>30</v>
      </c>
      <c r="B32" s="50" t="str">
        <f>Competitors!B9</f>
        <v>Lappas</v>
      </c>
      <c r="C32" s="50" t="str">
        <f>Competitors!C9</f>
        <v>Michael</v>
      </c>
      <c r="D32" s="50" t="str">
        <f>Competitors!D9</f>
        <v>Orange County S.O.</v>
      </c>
      <c r="E32" s="50"/>
      <c r="F32" s="50">
        <v>27.57</v>
      </c>
      <c r="G32" s="50">
        <f t="shared" si="0"/>
        <v>27.57</v>
      </c>
    </row>
    <row r="33" spans="1:7" x14ac:dyDescent="0.2">
      <c r="A33" s="52">
        <v>31</v>
      </c>
      <c r="B33" s="50" t="str">
        <f>Competitors!B36</f>
        <v>Ford</v>
      </c>
      <c r="C33" s="50" t="str">
        <f>Competitors!C36</f>
        <v>Jason</v>
      </c>
      <c r="D33" s="50" t="str">
        <f>Competitors!D36</f>
        <v>FHP</v>
      </c>
      <c r="E33" s="50"/>
      <c r="F33" s="50">
        <v>25.67</v>
      </c>
      <c r="G33" s="50">
        <f t="shared" si="0"/>
        <v>25.67</v>
      </c>
    </row>
    <row r="34" spans="1:7" x14ac:dyDescent="0.2">
      <c r="A34" s="52">
        <v>32</v>
      </c>
      <c r="B34" s="50" t="str">
        <f>Competitors!B45</f>
        <v>McKoy</v>
      </c>
      <c r="C34" s="50" t="str">
        <f>Competitors!C45</f>
        <v>Mikell</v>
      </c>
      <c r="D34" s="50" t="str">
        <f>Competitors!D45</f>
        <v>Alachua County S. O.</v>
      </c>
      <c r="E34" s="50"/>
      <c r="F34" s="50">
        <v>24.66</v>
      </c>
      <c r="G34" s="50">
        <f t="shared" si="0"/>
        <v>24.66</v>
      </c>
    </row>
    <row r="35" spans="1:7" x14ac:dyDescent="0.2">
      <c r="A35" s="52">
        <v>33</v>
      </c>
      <c r="B35" s="50" t="str">
        <f>Competitors!B10</f>
        <v>Jenkins</v>
      </c>
      <c r="C35" s="50" t="str">
        <f>Competitors!C10</f>
        <v>Bryce</v>
      </c>
      <c r="D35" s="50" t="str">
        <f>Competitors!D10</f>
        <v>Leon County S.O.</v>
      </c>
      <c r="E35" s="50"/>
      <c r="F35" s="50">
        <v>24.06</v>
      </c>
      <c r="G35" s="50">
        <f t="shared" si="0"/>
        <v>24.06</v>
      </c>
    </row>
    <row r="36" spans="1:7" x14ac:dyDescent="0.2">
      <c r="A36" s="52">
        <v>34</v>
      </c>
      <c r="B36" s="50" t="str">
        <f>Competitors!B42</f>
        <v>Hon</v>
      </c>
      <c r="C36" s="50" t="str">
        <f>Competitors!C42</f>
        <v>Randy</v>
      </c>
      <c r="D36" s="50" t="str">
        <f>Competitors!D42</f>
        <v>Lake County S.O.</v>
      </c>
      <c r="E36" s="50"/>
      <c r="F36" s="50">
        <v>24</v>
      </c>
      <c r="G36" s="50">
        <f t="shared" si="0"/>
        <v>24</v>
      </c>
    </row>
    <row r="37" spans="1:7" x14ac:dyDescent="0.2">
      <c r="A37" s="52">
        <v>35</v>
      </c>
      <c r="B37" s="50" t="str">
        <f>Competitors!B23</f>
        <v>Hernandez</v>
      </c>
      <c r="C37" s="50" t="str">
        <f>Competitors!C23</f>
        <v>Bernie</v>
      </c>
      <c r="D37" s="50" t="str">
        <f>Competitors!D23</f>
        <v>Leon County S.O.</v>
      </c>
      <c r="E37" s="50"/>
      <c r="F37" s="50">
        <v>23.5</v>
      </c>
      <c r="G37" s="50">
        <f t="shared" si="0"/>
        <v>23.5</v>
      </c>
    </row>
    <row r="38" spans="1:7" x14ac:dyDescent="0.2">
      <c r="A38" s="52">
        <v>36</v>
      </c>
      <c r="B38" s="50" t="str">
        <f>Competitors!B32</f>
        <v>Ganim</v>
      </c>
      <c r="C38" s="50" t="str">
        <f>Competitors!C32</f>
        <v>Emil</v>
      </c>
      <c r="D38" s="50" t="str">
        <f>Competitors!D32</f>
        <v>Leon County S.O.</v>
      </c>
      <c r="E38" s="50"/>
      <c r="F38" s="50">
        <v>23</v>
      </c>
      <c r="G38" s="50">
        <f t="shared" si="0"/>
        <v>23</v>
      </c>
    </row>
    <row r="39" spans="1:7" x14ac:dyDescent="0.2">
      <c r="A39" s="52">
        <v>37</v>
      </c>
      <c r="B39" s="50" t="str">
        <f>Competitors!B28</f>
        <v>Cail</v>
      </c>
      <c r="C39" s="50" t="str">
        <f>Competitors!C28</f>
        <v>Jody</v>
      </c>
      <c r="D39" s="50" t="str">
        <f>Competitors!D28</f>
        <v>Alachua County S. O.</v>
      </c>
      <c r="E39" s="50"/>
      <c r="F39" s="50">
        <v>22.28</v>
      </c>
      <c r="G39" s="50">
        <f t="shared" si="0"/>
        <v>22.28</v>
      </c>
    </row>
    <row r="40" spans="1:7" x14ac:dyDescent="0.2">
      <c r="A40" s="52">
        <v>38</v>
      </c>
      <c r="B40" s="50" t="str">
        <f>Competitors!B31</f>
        <v>Pettes</v>
      </c>
      <c r="C40" s="50" t="str">
        <f>Competitors!C31</f>
        <v>Phillip</v>
      </c>
      <c r="D40" s="50" t="str">
        <f>Competitors!D31</f>
        <v>Muscle Shoals P.D.</v>
      </c>
      <c r="E40" s="50"/>
      <c r="F40" s="50">
        <v>21.94</v>
      </c>
      <c r="G40" s="50">
        <f t="shared" si="0"/>
        <v>21.94</v>
      </c>
    </row>
    <row r="41" spans="1:7" x14ac:dyDescent="0.2">
      <c r="A41" s="52">
        <v>39</v>
      </c>
      <c r="B41" s="50" t="str">
        <f>Competitors!B26</f>
        <v>Laffitte</v>
      </c>
      <c r="C41" s="50" t="str">
        <f>Competitors!C26</f>
        <v>Travis</v>
      </c>
      <c r="D41" s="50" t="str">
        <f>Competitors!D26</f>
        <v>Leon County S.O.</v>
      </c>
      <c r="E41" s="50"/>
      <c r="F41" s="50">
        <v>19.309999999999999</v>
      </c>
      <c r="G41" s="50">
        <f t="shared" si="0"/>
        <v>19.309999999999999</v>
      </c>
    </row>
    <row r="42" spans="1:7" x14ac:dyDescent="0.2">
      <c r="A42" s="52">
        <v>40</v>
      </c>
      <c r="B42" s="50" t="str">
        <f>Competitors!B12</f>
        <v>Roeder</v>
      </c>
      <c r="C42" s="50" t="str">
        <f>Competitors!C12</f>
        <v>Dustin</v>
      </c>
      <c r="D42" s="50" t="str">
        <f>Competitors!D12</f>
        <v>Tallahassee Police Dept.</v>
      </c>
      <c r="E42" s="50"/>
      <c r="F42" s="50">
        <v>18.899999999999999</v>
      </c>
      <c r="G42" s="50">
        <f t="shared" si="0"/>
        <v>18.899999999999999</v>
      </c>
    </row>
    <row r="43" spans="1:7" x14ac:dyDescent="0.2">
      <c r="A43" s="52">
        <v>41</v>
      </c>
      <c r="B43" s="50" t="str">
        <f>Competitors!B2</f>
        <v>Folsom</v>
      </c>
      <c r="C43" s="50" t="str">
        <f>Competitors!C2</f>
        <v>Larry</v>
      </c>
      <c r="D43" s="50" t="str">
        <f>Competitors!D2</f>
        <v>Leon County S.O.</v>
      </c>
      <c r="E43" s="50">
        <v>0</v>
      </c>
      <c r="F43" s="50">
        <v>13.75</v>
      </c>
      <c r="G43" s="50">
        <f t="shared" si="0"/>
        <v>13.75</v>
      </c>
    </row>
    <row r="44" spans="1:7" x14ac:dyDescent="0.2">
      <c r="A44" s="52">
        <v>42</v>
      </c>
      <c r="B44" s="50" t="str">
        <f>Competitors!B7</f>
        <v>Smith</v>
      </c>
      <c r="C44" s="50" t="str">
        <f>Competitors!C7</f>
        <v>Jimmie</v>
      </c>
      <c r="D44" s="50" t="str">
        <f>Competitors!D7</f>
        <v>Orange County S.O.</v>
      </c>
      <c r="E44" s="50"/>
      <c r="F44" s="50">
        <v>13.72</v>
      </c>
      <c r="G44" s="50">
        <f t="shared" si="0"/>
        <v>13.72</v>
      </c>
    </row>
  </sheetData>
  <sortState ref="A3:G44">
    <sortCondition descending="1" ref="G3:G44"/>
  </sortState>
  <mergeCells count="1">
    <mergeCell ref="A1:G1"/>
  </mergeCells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7" sqref="A17:G17"/>
    </sheetView>
  </sheetViews>
  <sheetFormatPr defaultRowHeight="12.75" x14ac:dyDescent="0.2"/>
  <cols>
    <col min="2" max="2" width="26.5703125" bestFit="1" customWidth="1"/>
  </cols>
  <sheetData>
    <row r="1" spans="1:7" x14ac:dyDescent="0.2">
      <c r="A1" s="78" t="s">
        <v>230</v>
      </c>
      <c r="B1" s="78"/>
      <c r="C1" s="78"/>
      <c r="D1" s="78"/>
      <c r="E1" s="78"/>
      <c r="F1" s="78"/>
      <c r="G1" s="78"/>
    </row>
    <row r="2" spans="1:7" x14ac:dyDescent="0.2">
      <c r="A2" s="46" t="s">
        <v>50</v>
      </c>
      <c r="B2" s="46" t="s">
        <v>17</v>
      </c>
      <c r="C2" s="78" t="s">
        <v>98</v>
      </c>
      <c r="D2" s="78"/>
      <c r="E2" s="78"/>
      <c r="F2" s="78"/>
      <c r="G2" s="46" t="s">
        <v>18</v>
      </c>
    </row>
    <row r="3" spans="1:7" x14ac:dyDescent="0.2">
      <c r="A3" s="55">
        <v>1</v>
      </c>
      <c r="B3" s="56" t="s">
        <v>211</v>
      </c>
      <c r="C3" s="56" t="s">
        <v>158</v>
      </c>
      <c r="D3" s="56" t="s">
        <v>171</v>
      </c>
      <c r="E3" s="56" t="s">
        <v>203</v>
      </c>
      <c r="F3" s="56" t="s">
        <v>183</v>
      </c>
      <c r="G3" s="56">
        <v>147.62</v>
      </c>
    </row>
    <row r="4" spans="1:7" x14ac:dyDescent="0.2">
      <c r="A4" s="55">
        <v>2</v>
      </c>
      <c r="B4" s="56" t="s">
        <v>214</v>
      </c>
      <c r="C4" s="56" t="s">
        <v>223</v>
      </c>
      <c r="D4" s="56" t="s">
        <v>224</v>
      </c>
      <c r="E4" s="56" t="s">
        <v>188</v>
      </c>
      <c r="F4" s="56" t="s">
        <v>200</v>
      </c>
      <c r="G4" s="56">
        <v>75.539999999999992</v>
      </c>
    </row>
    <row r="5" spans="1:7" x14ac:dyDescent="0.2">
      <c r="A5" s="55">
        <v>3</v>
      </c>
      <c r="B5" s="56" t="s">
        <v>215</v>
      </c>
      <c r="C5" s="56" t="s">
        <v>225</v>
      </c>
      <c r="D5" s="56" t="s">
        <v>166</v>
      </c>
      <c r="E5" s="56" t="s">
        <v>176</v>
      </c>
      <c r="F5" s="56" t="s">
        <v>197</v>
      </c>
      <c r="G5" s="56">
        <v>73</v>
      </c>
    </row>
    <row r="6" spans="1:7" x14ac:dyDescent="0.2">
      <c r="A6" s="55">
        <v>4</v>
      </c>
      <c r="B6" s="56" t="s">
        <v>213</v>
      </c>
      <c r="C6" s="56" t="s">
        <v>75</v>
      </c>
      <c r="D6" s="56" t="s">
        <v>137</v>
      </c>
      <c r="E6" s="56" t="s">
        <v>174</v>
      </c>
      <c r="F6" s="56" t="s">
        <v>14</v>
      </c>
      <c r="G6" s="56">
        <v>60.75</v>
      </c>
    </row>
    <row r="7" spans="1:7" x14ac:dyDescent="0.2">
      <c r="A7" s="55">
        <v>5</v>
      </c>
      <c r="B7" s="56" t="s">
        <v>218</v>
      </c>
      <c r="C7" s="56" t="s">
        <v>157</v>
      </c>
      <c r="D7" s="56" t="s">
        <v>226</v>
      </c>
      <c r="E7" s="56" t="s">
        <v>73</v>
      </c>
      <c r="F7" s="56" t="s">
        <v>103</v>
      </c>
      <c r="G7" s="56">
        <v>48.53</v>
      </c>
    </row>
    <row r="8" spans="1:7" x14ac:dyDescent="0.2">
      <c r="A8" s="57">
        <v>6</v>
      </c>
      <c r="B8" s="58" t="s">
        <v>100</v>
      </c>
      <c r="C8" s="58" t="s">
        <v>72</v>
      </c>
      <c r="D8" s="58" t="s">
        <v>32</v>
      </c>
      <c r="E8" s="58" t="s">
        <v>178</v>
      </c>
      <c r="F8" s="58" t="s">
        <v>29</v>
      </c>
      <c r="G8" s="58">
        <v>34.97</v>
      </c>
    </row>
    <row r="9" spans="1:7" x14ac:dyDescent="0.2">
      <c r="A9" s="57">
        <v>7</v>
      </c>
      <c r="B9" s="58" t="s">
        <v>210</v>
      </c>
      <c r="C9" s="58" t="s">
        <v>167</v>
      </c>
      <c r="D9" s="58" t="s">
        <v>195</v>
      </c>
      <c r="E9" s="58" t="s">
        <v>154</v>
      </c>
      <c r="F9" s="58" t="s">
        <v>134</v>
      </c>
      <c r="G9" s="58">
        <v>29.93</v>
      </c>
    </row>
    <row r="10" spans="1:7" x14ac:dyDescent="0.2">
      <c r="A10" s="57">
        <v>8</v>
      </c>
      <c r="B10" s="58" t="s">
        <v>212</v>
      </c>
      <c r="C10" s="58" t="s">
        <v>222</v>
      </c>
      <c r="D10" s="58" t="s">
        <v>193</v>
      </c>
      <c r="E10" s="58" t="s">
        <v>180</v>
      </c>
      <c r="F10" s="58" t="s">
        <v>186</v>
      </c>
      <c r="G10" s="58">
        <v>27.65</v>
      </c>
    </row>
    <row r="11" spans="1:7" x14ac:dyDescent="0.2">
      <c r="A11" s="57">
        <v>9</v>
      </c>
      <c r="B11" s="58" t="s">
        <v>216</v>
      </c>
      <c r="C11" s="58" t="s">
        <v>130</v>
      </c>
      <c r="D11" s="58" t="s">
        <v>150</v>
      </c>
      <c r="E11" s="58" t="s">
        <v>147</v>
      </c>
      <c r="F11" s="58" t="s">
        <v>136</v>
      </c>
      <c r="G11" s="58">
        <v>27.53</v>
      </c>
    </row>
    <row r="12" spans="1:7" x14ac:dyDescent="0.2">
      <c r="A12" s="57">
        <v>10</v>
      </c>
      <c r="B12" s="58" t="s">
        <v>217</v>
      </c>
      <c r="C12" s="58" t="s">
        <v>124</v>
      </c>
      <c r="D12" s="58" t="s">
        <v>164</v>
      </c>
      <c r="E12" s="58" t="s">
        <v>161</v>
      </c>
      <c r="F12" s="58" t="s">
        <v>182</v>
      </c>
      <c r="G12" s="59">
        <v>25.25</v>
      </c>
    </row>
    <row r="13" spans="1:7" x14ac:dyDescent="0.2">
      <c r="A13" s="57">
        <v>11</v>
      </c>
      <c r="B13" s="58" t="s">
        <v>228</v>
      </c>
      <c r="C13" s="58" t="s">
        <v>93</v>
      </c>
      <c r="D13" s="58" t="s">
        <v>221</v>
      </c>
      <c r="E13" s="58" t="s">
        <v>128</v>
      </c>
      <c r="F13" s="58" t="s">
        <v>67</v>
      </c>
      <c r="G13" s="58">
        <v>0</v>
      </c>
    </row>
    <row r="14" spans="1:7" x14ac:dyDescent="0.2">
      <c r="A14" s="57">
        <v>12</v>
      </c>
      <c r="B14" s="58" t="s">
        <v>219</v>
      </c>
      <c r="C14" s="58" t="s">
        <v>201</v>
      </c>
      <c r="D14" s="58" t="s">
        <v>187</v>
      </c>
      <c r="E14" s="58" t="s">
        <v>227</v>
      </c>
      <c r="F14" s="58" t="s">
        <v>108</v>
      </c>
      <c r="G14" s="58">
        <v>0</v>
      </c>
    </row>
    <row r="17" spans="1:7" x14ac:dyDescent="0.2">
      <c r="A17" s="84"/>
      <c r="B17" s="84"/>
      <c r="C17" s="84"/>
      <c r="D17" s="84"/>
      <c r="E17" s="84"/>
      <c r="F17" s="84"/>
      <c r="G17" s="84"/>
    </row>
  </sheetData>
  <sortState ref="B3:G14">
    <sortCondition descending="1" ref="G3:G14"/>
  </sortState>
  <mergeCells count="3">
    <mergeCell ref="A1:G1"/>
    <mergeCell ref="C2:F2"/>
    <mergeCell ref="A17:G1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Normal="100" workbookViewId="0">
      <selection sqref="A1:G1"/>
    </sheetView>
  </sheetViews>
  <sheetFormatPr defaultRowHeight="12.75" x14ac:dyDescent="0.2"/>
  <cols>
    <col min="2" max="2" width="26.5703125" bestFit="1" customWidth="1"/>
    <col min="3" max="4" width="15.7109375" customWidth="1"/>
    <col min="5" max="5" width="15.85546875" customWidth="1"/>
    <col min="6" max="6" width="16.85546875" customWidth="1"/>
    <col min="7" max="7" width="10.42578125" customWidth="1"/>
    <col min="10" max="10" width="9.5703125" customWidth="1"/>
    <col min="11" max="11" width="30.42578125" customWidth="1"/>
    <col min="12" max="12" width="15.5703125" customWidth="1"/>
    <col min="13" max="13" width="14" customWidth="1"/>
    <col min="14" max="14" width="14.5703125" customWidth="1"/>
    <col min="15" max="15" width="16.5703125" customWidth="1"/>
    <col min="16" max="16" width="18" customWidth="1"/>
  </cols>
  <sheetData>
    <row r="1" spans="1:16" x14ac:dyDescent="0.2">
      <c r="A1" s="78" t="s">
        <v>52</v>
      </c>
      <c r="B1" s="78"/>
      <c r="C1" s="78"/>
      <c r="D1" s="78"/>
      <c r="E1" s="78"/>
      <c r="F1" s="78"/>
      <c r="G1" s="78"/>
      <c r="J1" s="78" t="s">
        <v>52</v>
      </c>
      <c r="K1" s="78"/>
      <c r="L1" s="78"/>
      <c r="M1" s="78"/>
      <c r="N1" s="78"/>
      <c r="O1" s="78"/>
      <c r="P1" s="78"/>
    </row>
    <row r="2" spans="1:16" s="12" customFormat="1" x14ac:dyDescent="0.2">
      <c r="A2" s="46" t="s">
        <v>50</v>
      </c>
      <c r="B2" s="46" t="s">
        <v>17</v>
      </c>
      <c r="C2" s="78" t="s">
        <v>98</v>
      </c>
      <c r="D2" s="78"/>
      <c r="E2" s="78"/>
      <c r="F2" s="78"/>
      <c r="G2" s="46" t="s">
        <v>18</v>
      </c>
      <c r="J2" s="46" t="s">
        <v>50</v>
      </c>
      <c r="K2" s="46" t="s">
        <v>17</v>
      </c>
      <c r="L2" s="78" t="s">
        <v>98</v>
      </c>
      <c r="M2" s="78"/>
      <c r="N2" s="78"/>
      <c r="O2" s="78"/>
      <c r="P2" s="46" t="s">
        <v>18</v>
      </c>
    </row>
    <row r="3" spans="1:16" x14ac:dyDescent="0.2">
      <c r="A3" s="7">
        <v>1</v>
      </c>
      <c r="B3" s="7" t="s">
        <v>228</v>
      </c>
      <c r="C3" s="38" t="s">
        <v>93</v>
      </c>
      <c r="D3" s="38" t="s">
        <v>221</v>
      </c>
      <c r="E3" s="38" t="s">
        <v>128</v>
      </c>
      <c r="F3" s="48" t="s">
        <v>67</v>
      </c>
      <c r="G3" s="26">
        <f>'Total Scores'!G37+'Total Scores'!G8+'Total Scores'!G49+'Total Scores'!G18</f>
        <v>1159</v>
      </c>
      <c r="J3" s="7">
        <v>1</v>
      </c>
      <c r="K3" s="7" t="s">
        <v>228</v>
      </c>
      <c r="L3" s="7" t="s">
        <v>93</v>
      </c>
      <c r="M3" s="7" t="s">
        <v>221</v>
      </c>
      <c r="N3" s="7" t="s">
        <v>128</v>
      </c>
      <c r="O3" s="7" t="s">
        <v>67</v>
      </c>
      <c r="P3" s="7">
        <v>1159</v>
      </c>
    </row>
    <row r="4" spans="1:16" x14ac:dyDescent="0.2">
      <c r="A4" s="7">
        <v>2</v>
      </c>
      <c r="B4" s="7" t="s">
        <v>210</v>
      </c>
      <c r="C4" s="9" t="s">
        <v>167</v>
      </c>
      <c r="D4" s="9" t="s">
        <v>195</v>
      </c>
      <c r="E4" s="9" t="s">
        <v>154</v>
      </c>
      <c r="F4" s="47" t="s">
        <v>134</v>
      </c>
      <c r="G4" s="7">
        <f>'Total Scores'!G45+'Total Scores'!G28+'Total Scores'!G17+'Total Scores'!G4</f>
        <v>1527.68</v>
      </c>
      <c r="J4" s="7">
        <v>2</v>
      </c>
      <c r="K4" s="7" t="s">
        <v>211</v>
      </c>
      <c r="L4" s="7" t="s">
        <v>158</v>
      </c>
      <c r="M4" s="7" t="s">
        <v>171</v>
      </c>
      <c r="N4" s="7" t="s">
        <v>203</v>
      </c>
      <c r="O4" s="7" t="s">
        <v>183</v>
      </c>
      <c r="P4" s="7">
        <v>1180.4699999999998</v>
      </c>
    </row>
    <row r="5" spans="1:16" x14ac:dyDescent="0.2">
      <c r="A5" s="7">
        <v>3</v>
      </c>
      <c r="B5" s="7" t="s">
        <v>211</v>
      </c>
      <c r="C5" s="9" t="s">
        <v>158</v>
      </c>
      <c r="D5" s="9" t="s">
        <v>171</v>
      </c>
      <c r="E5" s="9" t="s">
        <v>203</v>
      </c>
      <c r="F5" s="47" t="s">
        <v>183</v>
      </c>
      <c r="G5" s="7">
        <f>'Total Scores'!G50+'Total Scores'!G30+'Total Scores'!G38+'Total Scores'!G21</f>
        <v>1180.4699999999998</v>
      </c>
      <c r="J5" s="7">
        <v>3</v>
      </c>
      <c r="K5" s="7" t="s">
        <v>214</v>
      </c>
      <c r="L5" s="7" t="s">
        <v>223</v>
      </c>
      <c r="M5" s="7" t="s">
        <v>224</v>
      </c>
      <c r="N5" s="7" t="s">
        <v>188</v>
      </c>
      <c r="O5" s="7" t="s">
        <v>200</v>
      </c>
      <c r="P5" s="7">
        <v>1222.8600000000001</v>
      </c>
    </row>
    <row r="6" spans="1:16" x14ac:dyDescent="0.2">
      <c r="A6" s="7">
        <v>4</v>
      </c>
      <c r="B6" s="7" t="s">
        <v>212</v>
      </c>
      <c r="C6" s="9" t="s">
        <v>222</v>
      </c>
      <c r="D6" s="9" t="s">
        <v>193</v>
      </c>
      <c r="E6" s="9" t="s">
        <v>180</v>
      </c>
      <c r="F6" s="47" t="s">
        <v>186</v>
      </c>
      <c r="G6" s="7">
        <f>'Total Scores'!G35+'Total Scores'!G39+'Total Scores'!G42+'Total Scores'!G44</f>
        <v>1237.75</v>
      </c>
      <c r="J6" s="7">
        <v>4</v>
      </c>
      <c r="K6" s="7" t="s">
        <v>212</v>
      </c>
      <c r="L6" s="7" t="s">
        <v>222</v>
      </c>
      <c r="M6" s="7" t="s">
        <v>193</v>
      </c>
      <c r="N6" s="7" t="s">
        <v>180</v>
      </c>
      <c r="O6" s="7" t="s">
        <v>186</v>
      </c>
      <c r="P6" s="7">
        <v>1237.75</v>
      </c>
    </row>
    <row r="7" spans="1:16" x14ac:dyDescent="0.2">
      <c r="A7" s="7">
        <v>5</v>
      </c>
      <c r="B7" s="7" t="s">
        <v>213</v>
      </c>
      <c r="C7" s="38" t="s">
        <v>75</v>
      </c>
      <c r="D7" s="38" t="s">
        <v>137</v>
      </c>
      <c r="E7" s="38" t="s">
        <v>174</v>
      </c>
      <c r="F7" s="48" t="s">
        <v>14</v>
      </c>
      <c r="G7" s="26">
        <f>'Total Scores'!G6+'Total Scores'!G31+'Total Scores'!G15+'Total Scores'!G11</f>
        <v>1390.68</v>
      </c>
      <c r="J7" s="7">
        <v>5</v>
      </c>
      <c r="K7" s="7" t="s">
        <v>100</v>
      </c>
      <c r="L7" s="7" t="s">
        <v>72</v>
      </c>
      <c r="M7" s="7" t="s">
        <v>32</v>
      </c>
      <c r="N7" s="7" t="s">
        <v>178</v>
      </c>
      <c r="O7" s="7" t="s">
        <v>29</v>
      </c>
      <c r="P7" s="7">
        <v>1239.5999999999999</v>
      </c>
    </row>
    <row r="8" spans="1:16" x14ac:dyDescent="0.2">
      <c r="A8" s="7">
        <v>6</v>
      </c>
      <c r="B8" s="39" t="s">
        <v>214</v>
      </c>
      <c r="C8" s="21" t="s">
        <v>223</v>
      </c>
      <c r="D8" s="21" t="s">
        <v>224</v>
      </c>
      <c r="E8" s="21" t="s">
        <v>188</v>
      </c>
      <c r="F8" s="49" t="s">
        <v>200</v>
      </c>
      <c r="G8" s="20">
        <f>'Total Scores'!G7+'Total Scores'!G9+'Total Scores'!G41+'Total Scores'!G47</f>
        <v>1222.8600000000001</v>
      </c>
      <c r="J8" s="50">
        <v>6</v>
      </c>
      <c r="K8" s="50" t="s">
        <v>216</v>
      </c>
      <c r="L8" s="50" t="s">
        <v>130</v>
      </c>
      <c r="M8" s="50" t="s">
        <v>150</v>
      </c>
      <c r="N8" s="50" t="s">
        <v>147</v>
      </c>
      <c r="O8" s="50" t="s">
        <v>136</v>
      </c>
      <c r="P8" s="50">
        <v>1247.04</v>
      </c>
    </row>
    <row r="9" spans="1:16" x14ac:dyDescent="0.2">
      <c r="A9" s="7">
        <v>7</v>
      </c>
      <c r="B9" s="39" t="s">
        <v>215</v>
      </c>
      <c r="C9" s="21" t="s">
        <v>225</v>
      </c>
      <c r="D9" s="21" t="s">
        <v>166</v>
      </c>
      <c r="E9" s="21" t="s">
        <v>176</v>
      </c>
      <c r="F9" s="49" t="s">
        <v>197</v>
      </c>
      <c r="G9" s="20">
        <f>'Total Scores'!G27+'Total Scores'!G29+'Total Scores'!G33+'Total Scores'!G46</f>
        <v>1255.8600000000001</v>
      </c>
      <c r="J9" s="50">
        <v>7</v>
      </c>
      <c r="K9" s="50" t="s">
        <v>215</v>
      </c>
      <c r="L9" s="50" t="s">
        <v>225</v>
      </c>
      <c r="M9" s="50" t="s">
        <v>166</v>
      </c>
      <c r="N9" s="50" t="s">
        <v>176</v>
      </c>
      <c r="O9" s="50" t="s">
        <v>197</v>
      </c>
      <c r="P9" s="50">
        <v>1255.8600000000001</v>
      </c>
    </row>
    <row r="10" spans="1:16" x14ac:dyDescent="0.2">
      <c r="A10" s="7">
        <v>8</v>
      </c>
      <c r="B10" s="39" t="s">
        <v>100</v>
      </c>
      <c r="C10" s="21" t="s">
        <v>72</v>
      </c>
      <c r="D10" s="21" t="s">
        <v>32</v>
      </c>
      <c r="E10" s="21" t="s">
        <v>178</v>
      </c>
      <c r="F10" s="49" t="s">
        <v>29</v>
      </c>
      <c r="G10" s="20">
        <f>'Total Scores'!G13+'Total Scores'!G34+'Total Scores'!G24+'Total Scores'!G43</f>
        <v>1239.5999999999999</v>
      </c>
      <c r="J10" s="50">
        <v>8</v>
      </c>
      <c r="K10" s="50" t="s">
        <v>218</v>
      </c>
      <c r="L10" s="50" t="s">
        <v>157</v>
      </c>
      <c r="M10" s="50" t="s">
        <v>226</v>
      </c>
      <c r="N10" s="50" t="s">
        <v>73</v>
      </c>
      <c r="O10" s="50" t="s">
        <v>103</v>
      </c>
      <c r="P10" s="50">
        <v>1385.98</v>
      </c>
    </row>
    <row r="11" spans="1:16" x14ac:dyDescent="0.2">
      <c r="A11" s="7">
        <v>9</v>
      </c>
      <c r="B11" s="39" t="s">
        <v>216</v>
      </c>
      <c r="C11" s="21" t="s">
        <v>130</v>
      </c>
      <c r="D11" s="21" t="s">
        <v>150</v>
      </c>
      <c r="E11" s="21" t="s">
        <v>147</v>
      </c>
      <c r="F11" s="49" t="s">
        <v>136</v>
      </c>
      <c r="G11" s="40">
        <f>'Total Scores'!G2+'Total Scores'!G14+'Total Scores'!G5+'Total Scores'!G10</f>
        <v>1247.04</v>
      </c>
      <c r="J11" s="50">
        <v>9</v>
      </c>
      <c r="K11" s="50" t="s">
        <v>213</v>
      </c>
      <c r="L11" s="50" t="s">
        <v>75</v>
      </c>
      <c r="M11" s="50" t="s">
        <v>137</v>
      </c>
      <c r="N11" s="50" t="s">
        <v>174</v>
      </c>
      <c r="O11" s="50" t="s">
        <v>14</v>
      </c>
      <c r="P11" s="50">
        <v>1390.68</v>
      </c>
    </row>
    <row r="12" spans="1:16" x14ac:dyDescent="0.2">
      <c r="A12" s="7">
        <v>10</v>
      </c>
      <c r="B12" s="39" t="s">
        <v>217</v>
      </c>
      <c r="C12" s="7" t="s">
        <v>124</v>
      </c>
      <c r="D12" s="7" t="s">
        <v>164</v>
      </c>
      <c r="E12" s="7" t="s">
        <v>161</v>
      </c>
      <c r="F12" s="7" t="s">
        <v>182</v>
      </c>
      <c r="G12" s="7">
        <f>'Total Scores'!G22+'Total Scores'!G26+'Total Scores'!G32+'Total Scores'!G36</f>
        <v>61292.56</v>
      </c>
      <c r="J12" s="50">
        <v>10</v>
      </c>
      <c r="K12" s="50" t="s">
        <v>219</v>
      </c>
      <c r="L12" s="50" t="s">
        <v>201</v>
      </c>
      <c r="M12" s="50" t="s">
        <v>187</v>
      </c>
      <c r="N12" s="50" t="s">
        <v>227</v>
      </c>
      <c r="O12" s="50" t="s">
        <v>108</v>
      </c>
      <c r="P12" s="50">
        <v>1460.4399999999998</v>
      </c>
    </row>
    <row r="13" spans="1:16" x14ac:dyDescent="0.2">
      <c r="A13" s="7">
        <v>11</v>
      </c>
      <c r="B13" s="39" t="s">
        <v>218</v>
      </c>
      <c r="C13" s="7" t="s">
        <v>157</v>
      </c>
      <c r="D13" s="7" t="s">
        <v>226</v>
      </c>
      <c r="E13" s="7" t="s">
        <v>73</v>
      </c>
      <c r="F13" s="7" t="s">
        <v>103</v>
      </c>
      <c r="G13" s="7">
        <f>'Total Scores'!G12+'Total Scores'!G16+'Total Scores'!G19+'Total Scores'!G22</f>
        <v>1385.98</v>
      </c>
      <c r="J13" s="50">
        <v>11</v>
      </c>
      <c r="K13" s="50" t="s">
        <v>210</v>
      </c>
      <c r="L13" s="50" t="s">
        <v>167</v>
      </c>
      <c r="M13" s="50" t="s">
        <v>195</v>
      </c>
      <c r="N13" s="50" t="s">
        <v>154</v>
      </c>
      <c r="O13" s="50" t="s">
        <v>134</v>
      </c>
      <c r="P13" s="50">
        <v>1527.68</v>
      </c>
    </row>
    <row r="14" spans="1:16" x14ac:dyDescent="0.2">
      <c r="A14" s="7">
        <v>12</v>
      </c>
      <c r="B14" s="39" t="s">
        <v>219</v>
      </c>
      <c r="C14" s="7" t="s">
        <v>201</v>
      </c>
      <c r="D14" s="7" t="s">
        <v>187</v>
      </c>
      <c r="E14" s="7" t="s">
        <v>227</v>
      </c>
      <c r="F14" s="7" t="s">
        <v>108</v>
      </c>
      <c r="G14" s="7">
        <f>'Total Scores'!G48+'Total Scores'!G40+'Total Scores'!G25+'Total Scores'!G20</f>
        <v>1460.4399999999998</v>
      </c>
      <c r="J14" s="50">
        <v>12</v>
      </c>
      <c r="K14" s="50" t="s">
        <v>217</v>
      </c>
      <c r="L14" s="50" t="s">
        <v>124</v>
      </c>
      <c r="M14" s="50" t="s">
        <v>164</v>
      </c>
      <c r="N14" s="50" t="s">
        <v>161</v>
      </c>
      <c r="O14" s="50" t="s">
        <v>182</v>
      </c>
      <c r="P14" s="51" t="s">
        <v>129</v>
      </c>
    </row>
  </sheetData>
  <sheetProtection sort="0"/>
  <sortState ref="J3:P14">
    <sortCondition ref="P3:P14"/>
  </sortState>
  <mergeCells count="4">
    <mergeCell ref="C2:F2"/>
    <mergeCell ref="A1:G1"/>
    <mergeCell ref="J1:P1"/>
    <mergeCell ref="L2:O2"/>
  </mergeCells>
  <phoneticPr fontId="1" type="noConversion"/>
  <printOptions horizontalCentered="1"/>
  <pageMargins left="0.75" right="0.75" top="1" bottom="1" header="0.5" footer="0.5"/>
  <pageSetup scale="50" orientation="landscape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Competitors</vt:lpstr>
      <vt:lpstr>Total Scores</vt:lpstr>
      <vt:lpstr>Mr Rodeo Final</vt:lpstr>
      <vt:lpstr>Division Rslts Final</vt:lpstr>
      <vt:lpstr>Challenge Ride Final</vt:lpstr>
      <vt:lpstr>Team Score Final</vt:lpstr>
      <vt:lpstr>Slow Ride Final</vt:lpstr>
      <vt:lpstr>Team Slow Ride Final</vt:lpstr>
      <vt:lpstr>Team Score Worksheet</vt:lpstr>
      <vt:lpstr>Division Results</vt:lpstr>
      <vt:lpstr>Slow Ride Worksheet</vt:lpstr>
      <vt:lpstr>Challenge Ride</vt:lpstr>
      <vt:lpstr>Mr. Rodeo</vt:lpstr>
    </vt:vector>
  </TitlesOfParts>
  <Company>Leon County 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City of Tallahassee</cp:lastModifiedBy>
  <cp:lastPrinted>2017-04-22T22:52:39Z</cp:lastPrinted>
  <dcterms:created xsi:type="dcterms:W3CDTF">2009-02-20T20:10:52Z</dcterms:created>
  <dcterms:modified xsi:type="dcterms:W3CDTF">2017-04-28T18:37:31Z</dcterms:modified>
</cp:coreProperties>
</file>